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055" windowHeight="1048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R42" i="1"/>
  <c r="D41"/>
  <c r="CO59"/>
  <c r="CJ59"/>
  <c r="CF59"/>
  <c r="CC59"/>
  <c r="BQ59"/>
  <c r="BP59"/>
  <c r="BH59"/>
  <c r="BC59"/>
  <c r="AY59"/>
  <c r="AV59"/>
  <c r="AJ59"/>
  <c r="AI59"/>
  <c r="AA59"/>
  <c r="V59"/>
  <c r="R59"/>
  <c r="O59"/>
  <c r="C59"/>
  <c r="CO58"/>
  <c r="CJ58"/>
  <c r="CF58"/>
  <c r="CC58"/>
  <c r="BQ58"/>
  <c r="BP58"/>
  <c r="BH58"/>
  <c r="BC58"/>
  <c r="AY58"/>
  <c r="AV58"/>
  <c r="AJ58"/>
  <c r="AI58"/>
  <c r="AA58"/>
  <c r="V58"/>
  <c r="R58"/>
  <c r="O58"/>
  <c r="C58"/>
  <c r="CO57"/>
  <c r="CJ57"/>
  <c r="CF57"/>
  <c r="CC57"/>
  <c r="BQ57"/>
  <c r="BP57"/>
  <c r="BH57"/>
  <c r="BC57"/>
  <c r="AY57"/>
  <c r="AV57"/>
  <c r="AJ57"/>
  <c r="AI57"/>
  <c r="AA57"/>
  <c r="V57"/>
  <c r="R57"/>
  <c r="O57"/>
  <c r="C57"/>
  <c r="CO56"/>
  <c r="CJ56"/>
  <c r="CF56"/>
  <c r="CC56"/>
  <c r="BQ56"/>
  <c r="BP56"/>
  <c r="BH56"/>
  <c r="BC56"/>
  <c r="AY56"/>
  <c r="AV56"/>
  <c r="AJ56"/>
  <c r="AI56"/>
  <c r="AA56"/>
  <c r="V56"/>
  <c r="R56"/>
  <c r="O56"/>
  <c r="C56"/>
  <c r="CO55"/>
  <c r="CJ55"/>
  <c r="CF55"/>
  <c r="CC55"/>
  <c r="BQ55"/>
  <c r="BP55"/>
  <c r="BH55"/>
  <c r="BC55"/>
  <c r="AY55"/>
  <c r="AV55"/>
  <c r="AJ55"/>
  <c r="AI55"/>
  <c r="AA55"/>
  <c r="V55"/>
  <c r="R55"/>
  <c r="O55"/>
  <c r="C55"/>
  <c r="CO54"/>
  <c r="CJ54"/>
  <c r="CF54"/>
  <c r="CC54"/>
  <c r="BQ54"/>
  <c r="BP54"/>
  <c r="BH54"/>
  <c r="BC54"/>
  <c r="AY54"/>
  <c r="AV54"/>
  <c r="AJ54"/>
  <c r="AI54"/>
  <c r="AA54"/>
  <c r="V54"/>
  <c r="R54"/>
  <c r="O54"/>
  <c r="C54"/>
  <c r="CO53"/>
  <c r="CJ53"/>
  <c r="CF53"/>
  <c r="CC53"/>
  <c r="BQ53"/>
  <c r="BP53"/>
  <c r="BH53"/>
  <c r="BC53"/>
  <c r="AY53"/>
  <c r="AV53"/>
  <c r="AJ53"/>
  <c r="AI53"/>
  <c r="AA53"/>
  <c r="V53"/>
  <c r="R53"/>
  <c r="O53"/>
  <c r="C53"/>
  <c r="CO52"/>
  <c r="CJ52"/>
  <c r="CF52"/>
  <c r="CC52"/>
  <c r="BQ52"/>
  <c r="BP52"/>
  <c r="BH52"/>
  <c r="BC52"/>
  <c r="AY52"/>
  <c r="AV52"/>
  <c r="AJ52"/>
  <c r="AI52"/>
  <c r="AA52"/>
  <c r="V52"/>
  <c r="R52"/>
  <c r="O52"/>
  <c r="C52"/>
  <c r="AW73"/>
  <c r="P73"/>
  <c r="CS67"/>
  <c r="CO67"/>
  <c r="CK67"/>
  <c r="BW67"/>
  <c r="BL67"/>
  <c r="BH67"/>
  <c r="BD67"/>
  <c r="AP67"/>
  <c r="AE67"/>
  <c r="AA67"/>
  <c r="W67"/>
  <c r="I67"/>
  <c r="BV66"/>
  <c r="AO66"/>
  <c r="H66"/>
  <c r="CO64"/>
  <c r="BH64"/>
  <c r="AA64"/>
  <c r="CO63"/>
  <c r="BH63"/>
  <c r="AA63"/>
  <c r="CO61"/>
  <c r="CJ61"/>
  <c r="CF61"/>
  <c r="CC61"/>
  <c r="BQ61"/>
  <c r="BP61"/>
  <c r="BH61"/>
  <c r="BC61"/>
  <c r="AY61"/>
  <c r="AV61"/>
  <c r="AJ61"/>
  <c r="AI61"/>
  <c r="AA61"/>
  <c r="V61"/>
  <c r="R61"/>
  <c r="O61"/>
  <c r="C61"/>
  <c r="CO60"/>
  <c r="CJ60"/>
  <c r="CF60"/>
  <c r="CC60"/>
  <c r="BQ60"/>
  <c r="BP60"/>
  <c r="BH60"/>
  <c r="BC60"/>
  <c r="AY60"/>
  <c r="AV60"/>
  <c r="AJ60"/>
  <c r="AI60"/>
  <c r="AA60"/>
  <c r="V60"/>
  <c r="R60"/>
  <c r="O60"/>
  <c r="C60"/>
  <c r="CO51"/>
  <c r="CJ51"/>
  <c r="CF51"/>
  <c r="CC51"/>
  <c r="BQ51"/>
  <c r="BP51"/>
  <c r="BH51"/>
  <c r="BC51"/>
  <c r="AY51"/>
  <c r="AV51"/>
  <c r="AJ51"/>
  <c r="AI51"/>
  <c r="AA51"/>
  <c r="V51"/>
  <c r="R51"/>
  <c r="O51"/>
  <c r="C51"/>
  <c r="CF42"/>
  <c r="BT42"/>
  <c r="AY42"/>
  <c r="AM42"/>
  <c r="F42"/>
  <c r="BR41"/>
  <c r="AK41"/>
  <c r="BS40"/>
  <c r="AL40"/>
  <c r="E40"/>
  <c r="BT39"/>
  <c r="AM39"/>
  <c r="F39"/>
  <c r="BX38"/>
  <c r="AP38"/>
  <c r="I38"/>
  <c r="AA37"/>
  <c r="R37"/>
  <c r="O37"/>
  <c r="K37"/>
  <c r="AA36"/>
  <c r="CO35"/>
  <c r="CF35"/>
  <c r="CC35"/>
  <c r="BY35"/>
  <c r="BH35"/>
  <c r="AY35"/>
  <c r="AV35"/>
  <c r="AR35"/>
  <c r="AA35"/>
  <c r="CO34"/>
  <c r="BH34"/>
  <c r="B34"/>
  <c r="CO33"/>
  <c r="BH33"/>
  <c r="B33"/>
  <c r="CI32"/>
  <c r="BR32"/>
  <c r="BB32"/>
  <c r="AK32"/>
  <c r="D32"/>
  <c r="CI31"/>
  <c r="BR31"/>
  <c r="BB31"/>
  <c r="AK31"/>
  <c r="D31"/>
  <c r="AA62" l="1"/>
  <c r="AA65" s="1"/>
  <c r="CO62"/>
  <c r="CO65" s="1"/>
  <c r="BH62"/>
</calcChain>
</file>

<file path=xl/comments1.xml><?xml version="1.0" encoding="utf-8"?>
<comments xmlns="http://schemas.openxmlformats.org/spreadsheetml/2006/main">
  <authors>
    <author>Dell</author>
  </authors>
  <commentList>
    <comment ref="D31" authorId="0">
      <text>
        <r>
          <rPr>
            <b/>
            <sz val="9"/>
            <color indexed="81"/>
            <rFont val="Tahoma"/>
            <family val="2"/>
          </rPr>
          <t>ĐV</t>
        </r>
      </text>
    </comment>
    <comment ref="U31" authorId="0">
      <text>
        <r>
          <rPr>
            <b/>
            <sz val="9"/>
            <color indexed="81"/>
            <rFont val="Tahoma"/>
            <family val="2"/>
          </rPr>
          <t>ĐT</t>
        </r>
      </text>
    </comment>
    <comment ref="AK31" authorId="0">
      <text>
        <r>
          <rPr>
            <b/>
            <sz val="9"/>
            <color indexed="81"/>
            <rFont val="Tahoma"/>
            <family val="2"/>
          </rPr>
          <t>ĐV</t>
        </r>
      </text>
    </comment>
    <comment ref="BB31" authorId="0">
      <text>
        <r>
          <rPr>
            <b/>
            <sz val="9"/>
            <color indexed="81"/>
            <rFont val="Tahoma"/>
            <family val="2"/>
          </rPr>
          <t>ĐT</t>
        </r>
      </text>
    </comment>
    <comment ref="BR31" authorId="0">
      <text>
        <r>
          <rPr>
            <b/>
            <sz val="9"/>
            <color indexed="81"/>
            <rFont val="Tahoma"/>
            <family val="2"/>
          </rPr>
          <t>ĐV</t>
        </r>
      </text>
    </comment>
    <comment ref="CI31" authorId="0">
      <text>
        <r>
          <rPr>
            <b/>
            <sz val="9"/>
            <color indexed="81"/>
            <rFont val="Tahoma"/>
            <family val="2"/>
          </rPr>
          <t>ĐT</t>
        </r>
      </text>
    </comment>
    <comment ref="D32" authorId="0">
      <text>
        <r>
          <rPr>
            <b/>
            <sz val="9"/>
            <color indexed="81"/>
            <rFont val="Tahoma"/>
            <family val="2"/>
          </rPr>
          <t>ĐC</t>
        </r>
      </text>
    </comment>
    <comment ref="U32" authorId="0">
      <text>
        <r>
          <rPr>
            <b/>
            <sz val="9"/>
            <color indexed="81"/>
            <rFont val="Tahoma"/>
            <family val="2"/>
          </rPr>
          <t>Fax</t>
        </r>
      </text>
    </comment>
    <comment ref="AK32" authorId="0">
      <text>
        <r>
          <rPr>
            <b/>
            <sz val="9"/>
            <color indexed="81"/>
            <rFont val="Tahoma"/>
            <family val="2"/>
          </rPr>
          <t>ĐC</t>
        </r>
      </text>
    </comment>
    <comment ref="BB32" authorId="0">
      <text>
        <r>
          <rPr>
            <b/>
            <sz val="9"/>
            <color indexed="81"/>
            <rFont val="Tahoma"/>
            <family val="2"/>
          </rPr>
          <t>Fax</t>
        </r>
      </text>
    </comment>
    <comment ref="BR32" authorId="0">
      <text>
        <r>
          <rPr>
            <b/>
            <sz val="9"/>
            <color indexed="81"/>
            <rFont val="Tahoma"/>
            <family val="2"/>
          </rPr>
          <t>ĐC</t>
        </r>
      </text>
    </comment>
    <comment ref="CI32" authorId="0">
      <text>
        <r>
          <rPr>
            <b/>
            <sz val="9"/>
            <color indexed="81"/>
            <rFont val="Tahoma"/>
            <family val="2"/>
          </rPr>
          <t>Fax</t>
        </r>
      </text>
    </comment>
    <comment ref="AR35" authorId="0">
      <text>
        <r>
          <rPr>
            <b/>
            <sz val="9"/>
            <color indexed="81"/>
            <rFont val="Tahoma"/>
            <family val="2"/>
          </rPr>
          <t>Ngày</t>
        </r>
      </text>
    </comment>
    <comment ref="AV35" authorId="0">
      <text>
        <r>
          <rPr>
            <b/>
            <sz val="9"/>
            <color indexed="81"/>
            <rFont val="Tahoma"/>
            <family val="2"/>
          </rPr>
          <t>Tháng</t>
        </r>
      </text>
    </comment>
    <comment ref="AY35" authorId="0">
      <text>
        <r>
          <rPr>
            <b/>
            <sz val="9"/>
            <color indexed="81"/>
            <rFont val="Tahoma"/>
            <family val="2"/>
          </rPr>
          <t>Năm</t>
        </r>
      </text>
    </comment>
    <comment ref="BY35" authorId="0">
      <text>
        <r>
          <rPr>
            <b/>
            <sz val="9"/>
            <color indexed="81"/>
            <rFont val="Tahoma"/>
            <family val="2"/>
          </rPr>
          <t>Ngày</t>
        </r>
      </text>
    </comment>
    <comment ref="CC35" authorId="0">
      <text>
        <r>
          <rPr>
            <b/>
            <sz val="9"/>
            <color indexed="81"/>
            <rFont val="Tahoma"/>
            <family val="2"/>
          </rPr>
          <t>Tháng</t>
        </r>
      </text>
    </comment>
    <comment ref="CF35" authorId="0">
      <text>
        <r>
          <rPr>
            <b/>
            <sz val="9"/>
            <color indexed="81"/>
            <rFont val="Tahoma"/>
            <family val="2"/>
          </rPr>
          <t>Năm</t>
        </r>
      </text>
    </comment>
    <comment ref="K37" authorId="0">
      <text>
        <r>
          <rPr>
            <b/>
            <sz val="9"/>
            <color indexed="81"/>
            <rFont val="Tahoma"/>
            <family val="2"/>
          </rPr>
          <t>Ngày</t>
        </r>
      </text>
    </comment>
    <comment ref="O37" authorId="0">
      <text>
        <r>
          <rPr>
            <b/>
            <sz val="9"/>
            <color indexed="81"/>
            <rFont val="Tahoma"/>
            <family val="2"/>
          </rPr>
          <t>Tháng</t>
        </r>
      </text>
    </comment>
    <comment ref="R37" authorId="0">
      <text>
        <r>
          <rPr>
            <b/>
            <sz val="9"/>
            <color indexed="81"/>
            <rFont val="Tahoma"/>
            <family val="2"/>
          </rPr>
          <t>Năm</t>
        </r>
      </text>
    </comment>
    <comment ref="I38" authorId="0">
      <text>
        <r>
          <rPr>
            <b/>
            <sz val="9"/>
            <color indexed="81"/>
            <rFont val="Tahoma"/>
            <family val="2"/>
          </rPr>
          <t>Tên người mua</t>
        </r>
      </text>
    </comment>
    <comment ref="AP38" authorId="0">
      <text>
        <r>
          <rPr>
            <b/>
            <sz val="9"/>
            <color indexed="81"/>
            <rFont val="Tahoma"/>
            <family val="2"/>
          </rPr>
          <t>Tên người mua</t>
        </r>
      </text>
    </comment>
    <comment ref="BX38" authorId="0">
      <text>
        <r>
          <rPr>
            <b/>
            <sz val="9"/>
            <color indexed="81"/>
            <rFont val="Tahoma"/>
            <family val="2"/>
          </rPr>
          <t>Tên người mua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>Đơn vị</t>
        </r>
      </text>
    </comment>
    <comment ref="AM39" authorId="0">
      <text>
        <r>
          <rPr>
            <b/>
            <sz val="9"/>
            <color indexed="81"/>
            <rFont val="Tahoma"/>
            <family val="2"/>
          </rPr>
          <t>Đơn vị</t>
        </r>
      </text>
    </comment>
    <comment ref="BT39" authorId="0">
      <text>
        <r>
          <rPr>
            <b/>
            <sz val="9"/>
            <color indexed="81"/>
            <rFont val="Tahoma"/>
            <family val="2"/>
          </rPr>
          <t>Đơn vị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>Địa chỉ</t>
        </r>
      </text>
    </comment>
    <comment ref="AL40" authorId="0">
      <text>
        <r>
          <rPr>
            <b/>
            <sz val="9"/>
            <color indexed="81"/>
            <rFont val="Tahoma"/>
            <family val="2"/>
          </rPr>
          <t>Địa chỉ</t>
        </r>
      </text>
    </comment>
    <comment ref="BS40" authorId="0">
      <text>
        <r>
          <rPr>
            <b/>
            <sz val="9"/>
            <color indexed="81"/>
            <rFont val="Tahoma"/>
            <family val="2"/>
          </rPr>
          <t>Địa chỉ</t>
        </r>
      </text>
    </comment>
    <comment ref="AA62" authorId="0">
      <text>
        <r>
          <rPr>
            <b/>
            <sz val="9"/>
            <color indexed="81"/>
            <rFont val="Tahoma"/>
            <family val="2"/>
          </rPr>
          <t>Tổng số tiền</t>
        </r>
      </text>
    </comment>
    <comment ref="BH62" authorId="0">
      <text>
        <r>
          <rPr>
            <b/>
            <sz val="9"/>
            <color indexed="81"/>
            <rFont val="Tahoma"/>
            <family val="2"/>
          </rPr>
          <t>Tổng số tiền</t>
        </r>
      </text>
    </comment>
    <comment ref="CO62" authorId="0">
      <text>
        <r>
          <rPr>
            <b/>
            <sz val="9"/>
            <color indexed="81"/>
            <rFont val="Tahoma"/>
            <family val="2"/>
          </rPr>
          <t>Tổng số tiền</t>
        </r>
      </text>
    </comment>
    <comment ref="H66" authorId="0">
      <text>
        <r>
          <rPr>
            <b/>
            <sz val="9"/>
            <color indexed="81"/>
            <rFont val="Tahoma"/>
            <family val="2"/>
          </rPr>
          <t>Tiền chữ</t>
        </r>
      </text>
    </comment>
    <comment ref="AO66" authorId="0">
      <text>
        <r>
          <rPr>
            <b/>
            <sz val="9"/>
            <color indexed="81"/>
            <rFont val="Tahoma"/>
            <family val="2"/>
          </rPr>
          <t>Tiền chữ</t>
        </r>
      </text>
    </comment>
    <comment ref="BV66" authorId="0">
      <text>
        <r>
          <rPr>
            <b/>
            <sz val="9"/>
            <color indexed="81"/>
            <rFont val="Tahoma"/>
            <family val="2"/>
          </rPr>
          <t>Tiền chữ</t>
        </r>
      </text>
    </comment>
    <comment ref="I67" authorId="0">
      <text>
        <r>
          <rPr>
            <b/>
            <sz val="9"/>
            <color indexed="81"/>
            <rFont val="Tahoma"/>
            <family val="2"/>
          </rPr>
          <t>CT gốc</t>
        </r>
      </text>
    </comment>
    <comment ref="W67" authorId="0">
      <text>
        <r>
          <rPr>
            <b/>
            <sz val="9"/>
            <color indexed="81"/>
            <rFont val="Tahoma"/>
            <family val="2"/>
          </rPr>
          <t>Ngày</t>
        </r>
      </text>
    </comment>
    <comment ref="AA67" authorId="0">
      <text>
        <r>
          <rPr>
            <b/>
            <sz val="9"/>
            <color indexed="81"/>
            <rFont val="Tahoma"/>
            <family val="2"/>
          </rPr>
          <t>Tháng</t>
        </r>
      </text>
    </comment>
    <comment ref="AE67" authorId="0">
      <text>
        <r>
          <rPr>
            <b/>
            <sz val="9"/>
            <color indexed="81"/>
            <rFont val="Tahoma"/>
            <family val="2"/>
          </rPr>
          <t>Năm</t>
        </r>
      </text>
    </comment>
    <comment ref="AP67" authorId="0">
      <text>
        <r>
          <rPr>
            <b/>
            <sz val="9"/>
            <color indexed="81"/>
            <rFont val="Tahoma"/>
            <family val="2"/>
          </rPr>
          <t>CT gốc</t>
        </r>
      </text>
    </comment>
    <comment ref="BD67" authorId="0">
      <text>
        <r>
          <rPr>
            <b/>
            <sz val="9"/>
            <color indexed="81"/>
            <rFont val="Tahoma"/>
            <family val="2"/>
          </rPr>
          <t>Ngày</t>
        </r>
      </text>
    </comment>
    <comment ref="BH67" authorId="0">
      <text>
        <r>
          <rPr>
            <b/>
            <sz val="9"/>
            <color indexed="81"/>
            <rFont val="Tahoma"/>
            <family val="2"/>
          </rPr>
          <t>Tháng</t>
        </r>
      </text>
    </comment>
    <comment ref="BL67" authorId="0">
      <text>
        <r>
          <rPr>
            <b/>
            <sz val="9"/>
            <color indexed="81"/>
            <rFont val="Tahoma"/>
            <family val="2"/>
          </rPr>
          <t>Năm</t>
        </r>
      </text>
    </comment>
    <comment ref="BW67" authorId="0">
      <text>
        <r>
          <rPr>
            <b/>
            <sz val="9"/>
            <color indexed="81"/>
            <rFont val="Tahoma"/>
            <family val="2"/>
          </rPr>
          <t>CT gốc</t>
        </r>
      </text>
    </comment>
    <comment ref="CK67" authorId="0">
      <text>
        <r>
          <rPr>
            <b/>
            <sz val="9"/>
            <color indexed="81"/>
            <rFont val="Tahoma"/>
            <family val="2"/>
          </rPr>
          <t>Ngày</t>
        </r>
      </text>
    </comment>
    <comment ref="CO67" authorId="0">
      <text>
        <r>
          <rPr>
            <b/>
            <sz val="9"/>
            <color indexed="81"/>
            <rFont val="Tahoma"/>
            <family val="2"/>
          </rPr>
          <t>Tháng</t>
        </r>
      </text>
    </comment>
    <comment ref="CS67" authorId="0">
      <text>
        <r>
          <rPr>
            <b/>
            <sz val="9"/>
            <color indexed="81"/>
            <rFont val="Tahoma"/>
            <family val="2"/>
          </rPr>
          <t>Năm</t>
        </r>
      </text>
    </comment>
  </commentList>
</comments>
</file>

<file path=xl/sharedStrings.xml><?xml version="1.0" encoding="utf-8"?>
<sst xmlns="http://schemas.openxmlformats.org/spreadsheetml/2006/main" count="176" uniqueCount="89">
  <si>
    <t>Đơn vị:</t>
  </si>
  <si>
    <t>NHÀ MÁY CÁN TÔN, XÀ GỒ THÉP</t>
  </si>
  <si>
    <t>Địa chỉ:</t>
  </si>
  <si>
    <t>Chuyên KD: Xi măng, sắt thép xây dựng</t>
  </si>
  <si>
    <t>Sắt tấm, hình, hộp, ống U, I, V…</t>
  </si>
  <si>
    <t>PHIẾU XUẤT KHO</t>
  </si>
  <si>
    <t>Số :</t>
  </si>
  <si>
    <t>PHIẾU BÁN HÀNG</t>
  </si>
  <si>
    <t>Liên 2: Lưu</t>
  </si>
  <si>
    <t>Nợ</t>
  </si>
  <si>
    <t>Liên 3: Nội bộ</t>
  </si>
  <si>
    <t>Ngày</t>
  </si>
  <si>
    <t>Tháng</t>
  </si>
  <si>
    <t>Năm</t>
  </si>
  <si>
    <t>Có</t>
  </si>
  <si>
    <t xml:space="preserve"> Họ và tên người mua hàng:</t>
  </si>
  <si>
    <t xml:space="preserve"> Tên đơn vị:</t>
  </si>
  <si>
    <t xml:space="preserve"> Địa chỉ:</t>
  </si>
  <si>
    <t>SĐT:
SĐT
:</t>
  </si>
  <si>
    <t xml:space="preserve"> Lý do:</t>
  </si>
  <si>
    <t xml:space="preserve"> Email: </t>
  </si>
  <si>
    <t>Địa điểm:</t>
  </si>
  <si>
    <t xml:space="preserve"> Kho xuất:</t>
  </si>
  <si>
    <t>STT</t>
  </si>
  <si>
    <t>Tên hàng hóa, dịch vụ</t>
  </si>
  <si>
    <t>ĐVT</t>
  </si>
  <si>
    <t>Số lượng</t>
  </si>
  <si>
    <t>Đơn giá</t>
  </si>
  <si>
    <t>Thành tiền</t>
  </si>
  <si>
    <t>Đơn vị tính</t>
  </si>
  <si>
    <t>Cộng tiền hàng</t>
  </si>
  <si>
    <t>Tổng cộng</t>
  </si>
  <si>
    <t>Chiết khấu</t>
  </si>
  <si>
    <t>Nợ kỳ trước</t>
  </si>
  <si>
    <t>Thuế GTGT</t>
  </si>
  <si>
    <t>Tổng nợ phải thanh toán</t>
  </si>
  <si>
    <t>`</t>
  </si>
  <si>
    <t>Phải thanh toán</t>
  </si>
  <si>
    <t>Số tiền bằng chữ:</t>
  </si>
  <si>
    <t>Số chứng từ gốc kèm theo:</t>
  </si>
  <si>
    <t>Người lập phiếu</t>
  </si>
  <si>
    <t>Người nhận hàng</t>
  </si>
  <si>
    <t>Xe vận chuyển</t>
  </si>
  <si>
    <t>Thủ Qũy</t>
  </si>
  <si>
    <t>Thủ kho</t>
  </si>
  <si>
    <t>Kế toán trưởng</t>
  </si>
  <si>
    <t>Giám đốc</t>
  </si>
  <si>
    <t>(Ký, họ tên)</t>
  </si>
  <si>
    <t>(Ký, ghọ tên)</t>
  </si>
  <si>
    <t>XH1473/07</t>
  </si>
  <si>
    <t>131</t>
  </si>
  <si>
    <t>5111</t>
  </si>
  <si>
    <t/>
  </si>
  <si>
    <t>04/07/2019</t>
  </si>
  <si>
    <t>CÔNG TY HIẾU PHƯỚC</t>
  </si>
  <si>
    <t>Tiền mặt</t>
  </si>
  <si>
    <t>0269.3748260/3863577</t>
  </si>
  <si>
    <t>0269.3748.260</t>
  </si>
  <si>
    <t>CÔNG TY TNHH MTV TIẾN DŨNG</t>
  </si>
  <si>
    <t>1558 Trường Chinh - Tp.Pleiku - Gia Lai</t>
  </si>
  <si>
    <t>12619  hoàng minh</t>
  </si>
  <si>
    <t>tiendunggla@gmail.com</t>
  </si>
  <si>
    <t>đồng</t>
  </si>
  <si>
    <t>vk512</t>
  </si>
  <si>
    <t>Thép hộp vuông kẽm 50x50x1.2</t>
  </si>
  <si>
    <t>cây</t>
  </si>
  <si>
    <t>hk4810</t>
  </si>
  <si>
    <t>Thép hộp mạ kẽm 40x80x1.0</t>
  </si>
  <si>
    <t>vk410</t>
  </si>
  <si>
    <t>Thép hộp vuông kẽm 40x40x1.0</t>
  </si>
  <si>
    <t>vk310</t>
  </si>
  <si>
    <t>Thép hộp vuông kẽm 30x30x1.0</t>
  </si>
  <si>
    <t>tk6014</t>
  </si>
  <si>
    <t>Thép ống mạ kẽm phi 60x1.4</t>
  </si>
  <si>
    <t>tk9014</t>
  </si>
  <si>
    <t>Thép ống mạ kẽm phi 90x1.4</t>
  </si>
  <si>
    <t>hk3610</t>
  </si>
  <si>
    <t>Thép hộp mạ kẽm 30x60x1.0</t>
  </si>
  <si>
    <t>hk2410</t>
  </si>
  <si>
    <t>Thép hộp mạ kẽm 20x40x1.0</t>
  </si>
  <si>
    <t>v519</t>
  </si>
  <si>
    <t>Thép V5 - 19 kg</t>
  </si>
  <si>
    <t>v411k</t>
  </si>
  <si>
    <t>Thép v4-11k</t>
  </si>
  <si>
    <t>luoi1,2</t>
  </si>
  <si>
    <t>lưới 1,2m</t>
  </si>
  <si>
    <t>kg</t>
  </si>
  <si>
    <t>Một trăm lẻ bốn triệu, bốn trăm ba mươi bốn ngàn, một trăm năm mươi đồng y.</t>
  </si>
  <si>
    <t>Lê Văn Thuấn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</si>
</sst>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 applyBorder="1" applyAlignment="1"/>
    <xf numFmtId="0" fontId="1" fillId="0" borderId="5" xfId="0" applyFont="1" applyBorder="1"/>
    <xf numFmtId="0" fontId="6" fillId="0" borderId="0" xfId="0" applyFont="1" applyBorder="1" applyAlignment="1"/>
    <xf numFmtId="0" fontId="1" fillId="0" borderId="0" xfId="0" quotePrefix="1" applyFont="1" applyBorder="1"/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left"/>
    </xf>
    <xf numFmtId="0" fontId="1" fillId="0" borderId="0" xfId="0" applyFont="1" applyBorder="1" applyAlignment="1"/>
    <xf numFmtId="0" fontId="2" fillId="0" borderId="4" xfId="0" applyFont="1" applyBorder="1" applyAlignment="1">
      <alignment wrapText="1"/>
    </xf>
    <xf numFmtId="0" fontId="2" fillId="0" borderId="0" xfId="0" applyFont="1" applyBorder="1" applyAlignment="1"/>
    <xf numFmtId="0" fontId="2" fillId="0" borderId="4" xfId="0" applyFont="1" applyBorder="1" applyAlignment="1"/>
    <xf numFmtId="0" fontId="7" fillId="0" borderId="4" xfId="0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Font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0" xfId="0" quotePrefix="1" applyFont="1"/>
    <xf numFmtId="0" fontId="2" fillId="0" borderId="0" xfId="0" quotePrefix="1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49" fontId="1" fillId="0" borderId="6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5" xfId="0" applyFont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3" fontId="1" fillId="0" borderId="12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3" fontId="8" fillId="0" borderId="9" xfId="0" applyNumberFormat="1" applyFont="1" applyBorder="1" applyAlignment="1">
      <alignment horizontal="right"/>
    </xf>
    <xf numFmtId="3" fontId="8" fillId="0" borderId="10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8" fillId="0" borderId="14" xfId="0" applyNumberFormat="1" applyFont="1" applyBorder="1" applyAlignment="1">
      <alignment horizontal="right"/>
    </xf>
    <xf numFmtId="3" fontId="8" fillId="0" borderId="15" xfId="0" applyNumberFormat="1" applyFont="1" applyBorder="1" applyAlignment="1">
      <alignment horizontal="right"/>
    </xf>
    <xf numFmtId="3" fontId="8" fillId="0" borderId="16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5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9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8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6638925" y="42195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8</a:t>
          </a:r>
        </a:p>
      </xdr:txBody>
    </xdr: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13" name="Line 1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" name="Line 1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Line 1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17" name="Group 1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" name="Line 1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" name="Line 1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22" name="Group 2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23" name="Line 2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4" name="Line 2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5" name="Line 2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6" name="Line 2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27" name="Group 2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28" name="Line 2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9" name="Line 2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0" name="Line 2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1" name="Line 3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32" name="Group 3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33" name="Line 3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4" name="Line 3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5" name="Line 3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" name="Line 3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37" name="Group 3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38" name="Line 3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" name="Line 3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" name="Line 3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" name="Line 4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42" name="Group 4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43" name="Line 4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" name="Line 4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5" name="Line 4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6" name="Line 4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47" name="Group 4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48" name="Line 4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9" name="Line 4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" name="Line 4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1" name="Line 5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52" name="Group 5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53" name="Line 5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" name="Line 5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5" name="Line 5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" name="Line 5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57" name="Group 5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58" name="Line 5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" name="Line 5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" name="Line 5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" name="Line 6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62" name="Group 6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63" name="Line 6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4" name="Line 6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5" name="Line 6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6" name="Line 6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67" name="Group 6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68" name="Line 6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9" name="Line 6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0" name="Line 6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" name="Line 7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72" name="Group 71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73" name="Line 72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" name="Line 73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" name="Line 74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" name="Line 75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32</xdr:col>
      <xdr:colOff>0</xdr:colOff>
      <xdr:row>73</xdr:row>
      <xdr:rowOff>0</xdr:rowOff>
    </xdr:from>
    <xdr:to>
      <xdr:col>32</xdr:col>
      <xdr:colOff>0</xdr:colOff>
      <xdr:row>73</xdr:row>
      <xdr:rowOff>0</xdr:rowOff>
    </xdr:to>
    <xdr:grpSp>
      <xdr:nvGrpSpPr>
        <xdr:cNvPr id="77" name="Group 76"/>
        <xdr:cNvGrpSpPr>
          <a:grpSpLocks/>
        </xdr:cNvGrpSpPr>
      </xdr:nvGrpSpPr>
      <xdr:grpSpPr bwMode="auto">
        <a:xfrm>
          <a:off x="6638925" y="5438775"/>
          <a:ext cx="0" cy="0"/>
          <a:chOff x="740" y="320"/>
          <a:chExt cx="17" cy="19"/>
        </a:xfrm>
      </xdr:grpSpPr>
      <xdr:sp macro="" textlink="">
        <xdr:nvSpPr>
          <xdr:cNvPr id="78" name="Line 77"/>
          <xdr:cNvSpPr>
            <a:spLocks noChangeShapeType="1"/>
          </xdr:cNvSpPr>
        </xdr:nvSpPr>
        <xdr:spPr bwMode="auto">
          <a:xfrm>
            <a:off x="740" y="320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9" name="Line 78"/>
          <xdr:cNvSpPr>
            <a:spLocks noChangeShapeType="1"/>
          </xdr:cNvSpPr>
        </xdr:nvSpPr>
        <xdr:spPr bwMode="auto">
          <a:xfrm>
            <a:off x="740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0" name="Line 79"/>
          <xdr:cNvSpPr>
            <a:spLocks noChangeShapeType="1"/>
          </xdr:cNvSpPr>
        </xdr:nvSpPr>
        <xdr:spPr bwMode="auto">
          <a:xfrm>
            <a:off x="741" y="339"/>
            <a:ext cx="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1" name="Line 80"/>
          <xdr:cNvSpPr>
            <a:spLocks noChangeShapeType="1"/>
          </xdr:cNvSpPr>
        </xdr:nvSpPr>
        <xdr:spPr bwMode="auto">
          <a:xfrm>
            <a:off x="757" y="320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Z73"/>
  <sheetViews>
    <sheetView tabSelected="1" topLeftCell="A31" workbookViewId="0">
      <selection activeCell="I38" sqref="I38:AF38"/>
    </sheetView>
  </sheetViews>
  <sheetFormatPr defaultColWidth="2.85546875" defaultRowHeight="12.75"/>
  <cols>
    <col min="1" max="1" width="3.42578125" style="1" customWidth="1"/>
    <col min="2" max="2" width="5" style="3" customWidth="1"/>
    <col min="3" max="3" width="3.5703125" style="1" customWidth="1"/>
    <col min="4" max="4" width="1.7109375" style="1" customWidth="1"/>
    <col min="5" max="5" width="2" style="1" customWidth="1"/>
    <col min="6" max="6" width="3" style="1" customWidth="1"/>
    <col min="7" max="7" width="5" style="1" customWidth="1"/>
    <col min="8" max="8" width="5.140625" style="1" customWidth="1"/>
    <col min="9" max="9" width="4.140625" style="1" customWidth="1"/>
    <col min="10" max="10" width="4.28515625" style="1" customWidth="1"/>
    <col min="11" max="11" width="4" style="1" customWidth="1"/>
    <col min="12" max="13" width="2.5703125" style="1" customWidth="1"/>
    <col min="14" max="14" width="2.85546875" style="1" customWidth="1"/>
    <col min="15" max="16" width="3.140625" style="1" customWidth="1"/>
    <col min="17" max="18" width="2.85546875" style="1" customWidth="1"/>
    <col min="19" max="19" width="1.140625" style="1" customWidth="1"/>
    <col min="20" max="26" width="2.85546875" style="1" customWidth="1"/>
    <col min="27" max="27" width="3.140625" style="1" customWidth="1"/>
    <col min="28" max="28" width="1.42578125" style="1" customWidth="1"/>
    <col min="29" max="31" width="2.85546875" style="1" customWidth="1"/>
    <col min="32" max="32" width="4" style="1" customWidth="1"/>
    <col min="33" max="33" width="1.140625" style="1" customWidth="1"/>
    <col min="34" max="34" width="3.42578125" style="1" customWidth="1"/>
    <col min="35" max="35" width="5" style="3" hidden="1" customWidth="1"/>
    <col min="36" max="36" width="3.5703125" style="1" hidden="1" customWidth="1"/>
    <col min="37" max="37" width="1.7109375" style="1" hidden="1" customWidth="1"/>
    <col min="38" max="38" width="2" style="1" hidden="1" customWidth="1"/>
    <col min="39" max="39" width="3" style="1" hidden="1" customWidth="1"/>
    <col min="40" max="40" width="5" style="1" hidden="1" customWidth="1"/>
    <col min="41" max="41" width="5.140625" style="1" hidden="1" customWidth="1"/>
    <col min="42" max="42" width="4.140625" style="1" hidden="1" customWidth="1"/>
    <col min="43" max="43" width="4.28515625" style="1" hidden="1" customWidth="1"/>
    <col min="44" max="44" width="4" style="1" hidden="1" customWidth="1"/>
    <col min="45" max="46" width="2.5703125" style="1" hidden="1" customWidth="1"/>
    <col min="47" max="47" width="2.85546875" style="1" hidden="1" customWidth="1"/>
    <col min="48" max="49" width="3.140625" style="1" hidden="1" customWidth="1"/>
    <col min="50" max="51" width="2.85546875" style="1" hidden="1" customWidth="1"/>
    <col min="52" max="52" width="1.140625" style="1" hidden="1" customWidth="1"/>
    <col min="53" max="59" width="2.85546875" style="1" hidden="1" customWidth="1"/>
    <col min="60" max="60" width="3.140625" style="1" hidden="1" customWidth="1"/>
    <col min="61" max="61" width="1.42578125" style="1" hidden="1" customWidth="1"/>
    <col min="62" max="64" width="2.85546875" style="1" hidden="1" customWidth="1"/>
    <col min="65" max="65" width="4" style="1" hidden="1" customWidth="1"/>
    <col min="66" max="66" width="1.140625" style="1" hidden="1" customWidth="1"/>
    <col min="67" max="67" width="4" style="1" hidden="1" customWidth="1"/>
    <col min="68" max="68" width="5" style="3" hidden="1" customWidth="1"/>
    <col min="69" max="69" width="3.5703125" style="1" hidden="1" customWidth="1"/>
    <col min="70" max="70" width="1.7109375" style="1" hidden="1" customWidth="1"/>
    <col min="71" max="71" width="2" style="1" hidden="1" customWidth="1"/>
    <col min="72" max="72" width="3" style="1" hidden="1" customWidth="1"/>
    <col min="73" max="73" width="5" style="1" hidden="1" customWidth="1"/>
    <col min="74" max="74" width="5.140625" style="1" hidden="1" customWidth="1"/>
    <col min="75" max="75" width="4.140625" style="1" hidden="1" customWidth="1"/>
    <col min="76" max="76" width="4.28515625" style="1" hidden="1" customWidth="1"/>
    <col min="77" max="77" width="4" style="1" hidden="1" customWidth="1"/>
    <col min="78" max="79" width="2.5703125" style="1" hidden="1" customWidth="1"/>
    <col min="80" max="80" width="2.85546875" style="1" hidden="1" customWidth="1"/>
    <col min="81" max="82" width="3.140625" style="1" hidden="1" customWidth="1"/>
    <col min="83" max="84" width="2.85546875" style="1" hidden="1" customWidth="1"/>
    <col min="85" max="85" width="1.140625" style="1" hidden="1" customWidth="1"/>
    <col min="86" max="92" width="2.85546875" style="1" hidden="1" customWidth="1"/>
    <col min="93" max="93" width="3.140625" style="1" hidden="1" customWidth="1"/>
    <col min="94" max="94" width="1.42578125" style="1" hidden="1" customWidth="1"/>
    <col min="95" max="97" width="2.85546875" style="1" hidden="1" customWidth="1"/>
    <col min="98" max="98" width="4" style="1" hidden="1" customWidth="1"/>
    <col min="99" max="101" width="2.85546875" style="1" hidden="1" customWidth="1"/>
    <col min="102" max="104" width="2.85546875" style="1" customWidth="1"/>
    <col min="105" max="130" width="2.85546875" style="1" hidden="1" customWidth="1"/>
    <col min="131" max="16384" width="2.85546875" style="1"/>
  </cols>
  <sheetData>
    <row r="1" spans="1:18" hidden="1">
      <c r="A1" s="1">
        <v>4</v>
      </c>
      <c r="B1" s="3">
        <v>7</v>
      </c>
      <c r="C1" s="1">
        <v>2019</v>
      </c>
      <c r="D1" s="44" t="s">
        <v>49</v>
      </c>
      <c r="E1" s="43" t="s">
        <v>50</v>
      </c>
      <c r="F1" s="43" t="s">
        <v>51</v>
      </c>
      <c r="G1" s="43" t="s">
        <v>52</v>
      </c>
      <c r="H1" s="43" t="s">
        <v>52</v>
      </c>
      <c r="J1" s="43" t="s">
        <v>52</v>
      </c>
      <c r="K1" s="43" t="s">
        <v>52</v>
      </c>
      <c r="N1" s="43" t="s">
        <v>52</v>
      </c>
      <c r="O1" s="43" t="s">
        <v>52</v>
      </c>
      <c r="P1" s="43" t="s">
        <v>53</v>
      </c>
    </row>
    <row r="2" spans="1:18" hidden="1">
      <c r="A2" s="1" t="s">
        <v>54</v>
      </c>
      <c r="B2" s="3" t="s">
        <v>54</v>
      </c>
      <c r="C2" s="1">
        <v>973478568</v>
      </c>
      <c r="E2" s="1" t="s">
        <v>55</v>
      </c>
      <c r="F2" s="1" t="s">
        <v>56</v>
      </c>
      <c r="G2" s="1" t="s">
        <v>57</v>
      </c>
      <c r="H2" s="1" t="s">
        <v>58</v>
      </c>
      <c r="I2" s="1" t="s">
        <v>59</v>
      </c>
      <c r="L2" s="1" t="s">
        <v>60</v>
      </c>
      <c r="O2" s="2" t="s">
        <v>52</v>
      </c>
      <c r="R2" s="1" t="s">
        <v>61</v>
      </c>
    </row>
    <row r="3" spans="1:18" hidden="1">
      <c r="O3" s="1" t="s">
        <v>62</v>
      </c>
      <c r="P3" s="1">
        <v>1</v>
      </c>
    </row>
    <row r="4" spans="1:18" hidden="1">
      <c r="A4" s="1">
        <v>0</v>
      </c>
      <c r="C4" s="1">
        <v>0</v>
      </c>
      <c r="D4" s="1" t="s">
        <v>87</v>
      </c>
      <c r="E4" s="1">
        <v>0</v>
      </c>
      <c r="F4" s="1">
        <v>0</v>
      </c>
      <c r="G4" s="28" t="s">
        <v>88</v>
      </c>
      <c r="H4" s="28"/>
      <c r="I4" s="28"/>
      <c r="J4" s="28"/>
      <c r="K4" s="28"/>
    </row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idden="1"/>
    <row r="17" spans="2:98" hidden="1"/>
    <row r="18" spans="2:98" hidden="1"/>
    <row r="19" spans="2:98" hidden="1"/>
    <row r="20" spans="2:98" hidden="1"/>
    <row r="21" spans="2:98" hidden="1"/>
    <row r="22" spans="2:98" hidden="1"/>
    <row r="23" spans="2:98" hidden="1"/>
    <row r="24" spans="2:98" hidden="1"/>
    <row r="25" spans="2:98" hidden="1"/>
    <row r="26" spans="2:98" hidden="1"/>
    <row r="27" spans="2:98" hidden="1"/>
    <row r="28" spans="2:98" hidden="1"/>
    <row r="29" spans="2:98" hidden="1"/>
    <row r="30" spans="2:98" hidden="1"/>
    <row r="31" spans="2:98" ht="12" customHeight="1">
      <c r="B31" s="45" t="s">
        <v>0</v>
      </c>
      <c r="C31" s="46"/>
      <c r="D31" s="46" t="str">
        <f>IF($H$2&lt;&gt;"",$H$2,"")</f>
        <v>CÔNG TY TNHH MTV TIẾN DŨNG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 t="s">
        <v>1</v>
      </c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7"/>
      <c r="AI31" s="45" t="s">
        <v>0</v>
      </c>
      <c r="AJ31" s="46"/>
      <c r="AK31" s="46" t="str">
        <f>IF($H$2&lt;&gt;"",$H$2,"")</f>
        <v>CÔNG TY TNHH MTV TIẾN DŨNG</v>
      </c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 t="str">
        <f>IF($F$2&lt;&gt;""," ĐT: " &amp; $F$2,"")</f>
        <v xml:space="preserve"> ĐT: 0269.3748260/3863577</v>
      </c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P31" s="45" t="s">
        <v>0</v>
      </c>
      <c r="BQ31" s="46"/>
      <c r="BR31" s="46" t="str">
        <f>IF($H$2&lt;&gt;"",$H$2,"")</f>
        <v>CÔNG TY TNHH MTV TIẾN DŨNG</v>
      </c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 t="str">
        <f>IF($F$2&lt;&gt;""," ĐT: " &amp; $F$2,"")</f>
        <v xml:space="preserve"> ĐT: 0269.3748260/3863577</v>
      </c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7"/>
    </row>
    <row r="32" spans="2:98" ht="12" customHeight="1">
      <c r="B32" s="48" t="s">
        <v>2</v>
      </c>
      <c r="C32" s="49"/>
      <c r="D32" s="49" t="str">
        <f>IF($I$2&lt;&gt;"",$I$2,"")</f>
        <v>1558 Trường Chinh - Tp.Pleiku - Gia Lai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50" t="s">
        <v>3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  <c r="AI32" s="48" t="s">
        <v>2</v>
      </c>
      <c r="AJ32" s="49"/>
      <c r="AK32" s="49" t="str">
        <f>IF($I$2&lt;&gt;"",$I$2,"")</f>
        <v>1558 Trường Chinh - Tp.Pleiku - Gia Lai</v>
      </c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 t="str">
        <f>IF($G$2&lt;&gt;""," Fax: " &amp; $G$2,"")</f>
        <v xml:space="preserve"> Fax: 0269.3748.260</v>
      </c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52"/>
      <c r="BP32" s="48" t="s">
        <v>2</v>
      </c>
      <c r="BQ32" s="49"/>
      <c r="BR32" s="49" t="str">
        <f>IF($I$2&lt;&gt;"",$I$2,"")</f>
        <v>1558 Trường Chinh - Tp.Pleiku - Gia Lai</v>
      </c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 t="str">
        <f>IF($G$2&lt;&gt;""," Fax: " &amp; $G$2,"")</f>
        <v xml:space="preserve"> Fax: 0269.3748.260</v>
      </c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52"/>
    </row>
    <row r="33" spans="2:98" ht="12.75" customHeight="1">
      <c r="B33" s="53" t="str">
        <f>IF($F$2&lt;&gt;""," ĐT: " &amp; $F$2,"")</f>
        <v xml:space="preserve"> ĐT: 0269.3748260/3863577</v>
      </c>
      <c r="C33" s="54"/>
      <c r="D33" s="54"/>
      <c r="E33" s="54"/>
      <c r="F33" s="54"/>
      <c r="G33" s="54"/>
      <c r="H33" s="54"/>
      <c r="I33" s="54"/>
      <c r="J33" s="54"/>
      <c r="K33" s="54"/>
      <c r="L33" s="4"/>
      <c r="M33" s="4"/>
      <c r="N33" s="4"/>
      <c r="O33" s="4"/>
      <c r="P33" s="4"/>
      <c r="Q33" s="4"/>
      <c r="R33" s="4"/>
      <c r="S33" s="4"/>
      <c r="T33" s="4"/>
      <c r="U33" s="55" t="s">
        <v>4</v>
      </c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6"/>
      <c r="AI33" s="5"/>
      <c r="AJ33" s="4"/>
      <c r="AK33" s="4"/>
      <c r="AL33" s="4"/>
      <c r="AM33" s="4"/>
      <c r="AN33" s="4"/>
      <c r="AO33" s="57" t="s">
        <v>5</v>
      </c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6"/>
      <c r="BE33" s="6"/>
      <c r="BF33" s="58" t="s">
        <v>6</v>
      </c>
      <c r="BG33" s="58"/>
      <c r="BH33" s="59" t="str">
        <f>IF($D$1="","",$D$1)</f>
        <v>XH1473/07</v>
      </c>
      <c r="BI33" s="59"/>
      <c r="BJ33" s="59"/>
      <c r="BK33" s="59"/>
      <c r="BL33" s="59"/>
      <c r="BM33" s="60"/>
      <c r="BP33" s="5"/>
      <c r="BQ33" s="4"/>
      <c r="BR33" s="4"/>
      <c r="BS33" s="4"/>
      <c r="BT33" s="4"/>
      <c r="BU33" s="4"/>
      <c r="BV33" s="61" t="s">
        <v>7</v>
      </c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"/>
      <c r="CL33" s="6"/>
      <c r="CM33" s="58" t="s">
        <v>6</v>
      </c>
      <c r="CN33" s="58"/>
      <c r="CO33" s="59" t="str">
        <f>IF($D$1="","",$D$1)</f>
        <v>XH1473/07</v>
      </c>
      <c r="CP33" s="59"/>
      <c r="CQ33" s="59"/>
      <c r="CR33" s="59"/>
      <c r="CS33" s="59"/>
      <c r="CT33" s="60"/>
    </row>
    <row r="34" spans="2:98" ht="12" customHeight="1">
      <c r="B34" s="53" t="str">
        <f>IF($G$2&lt;&gt;""," Fax: " &amp; $G$2,"")</f>
        <v xml:space="preserve"> Fax: 0269.3748.260</v>
      </c>
      <c r="C34" s="54"/>
      <c r="D34" s="54"/>
      <c r="E34" s="54"/>
      <c r="F34" s="54"/>
      <c r="G34" s="54"/>
      <c r="H34" s="54"/>
      <c r="I34" s="54"/>
      <c r="J34" s="54"/>
      <c r="K34" s="5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AF34" s="7"/>
      <c r="AI34" s="5"/>
      <c r="AJ34" s="4"/>
      <c r="AK34" s="4"/>
      <c r="AL34" s="4"/>
      <c r="AM34" s="4"/>
      <c r="AN34" s="4"/>
      <c r="AO34" s="66" t="s">
        <v>8</v>
      </c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8"/>
      <c r="BE34" s="8"/>
      <c r="BF34" s="67" t="s">
        <v>9</v>
      </c>
      <c r="BG34" s="67"/>
      <c r="BH34" s="62" t="str">
        <f>IF($E$1="","",$E$1)</f>
        <v>131</v>
      </c>
      <c r="BI34" s="62"/>
      <c r="BJ34" s="62"/>
      <c r="BK34" s="62"/>
      <c r="BL34" s="62"/>
      <c r="BM34" s="62"/>
      <c r="BP34" s="5"/>
      <c r="BQ34" s="4"/>
      <c r="BR34" s="4"/>
      <c r="BS34" s="4"/>
      <c r="BT34" s="4"/>
      <c r="BU34" s="4"/>
      <c r="BV34" s="66" t="s">
        <v>10</v>
      </c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8"/>
      <c r="CL34" s="8"/>
      <c r="CM34" s="67" t="s">
        <v>9</v>
      </c>
      <c r="CN34" s="67"/>
      <c r="CO34" s="62" t="str">
        <f>IF($E$1="","",$E$1)</f>
        <v>131</v>
      </c>
      <c r="CP34" s="62"/>
      <c r="CQ34" s="62"/>
      <c r="CR34" s="62"/>
      <c r="CS34" s="62"/>
      <c r="CT34" s="62"/>
    </row>
    <row r="35" spans="2:98" ht="19.5" customHeight="1">
      <c r="B35" s="5"/>
      <c r="C35" s="4"/>
      <c r="D35" s="4"/>
      <c r="E35" s="4"/>
      <c r="F35" s="4"/>
      <c r="G35" s="4"/>
      <c r="H35" s="57" t="s">
        <v>5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Y35" s="58" t="s">
        <v>6</v>
      </c>
      <c r="Z35" s="58"/>
      <c r="AA35" s="59" t="str">
        <f>IF($D$1="","",$D$1)</f>
        <v>XH1473/07</v>
      </c>
      <c r="AB35" s="59"/>
      <c r="AC35" s="59"/>
      <c r="AD35" s="59"/>
      <c r="AE35" s="59"/>
      <c r="AF35" s="60"/>
      <c r="AI35" s="5"/>
      <c r="AJ35" s="4"/>
      <c r="AK35" s="4"/>
      <c r="AL35" s="4"/>
      <c r="AM35" s="9"/>
      <c r="AN35" s="4"/>
      <c r="AO35" s="4"/>
      <c r="AP35" s="63" t="s">
        <v>11</v>
      </c>
      <c r="AQ35" s="63"/>
      <c r="AR35" s="10" t="str">
        <f>IF($A$1="","",RIGHT("00"&amp;$A$1,2))</f>
        <v>04</v>
      </c>
      <c r="AS35" s="8" t="s">
        <v>12</v>
      </c>
      <c r="AT35" s="4"/>
      <c r="AU35" s="11"/>
      <c r="AV35" s="12" t="str">
        <f>IF($B$1="","",RIGHT("00"&amp;$B$1,2))</f>
        <v>07</v>
      </c>
      <c r="AW35" s="13" t="s">
        <v>13</v>
      </c>
      <c r="AX35" s="4"/>
      <c r="AY35" s="64">
        <f>IF($C$1="","",$C$1)</f>
        <v>2019</v>
      </c>
      <c r="AZ35" s="64"/>
      <c r="BA35" s="64"/>
      <c r="BB35" s="14"/>
      <c r="BC35" s="4"/>
      <c r="BD35" s="4"/>
      <c r="BE35" s="4"/>
      <c r="BF35" s="65" t="s">
        <v>14</v>
      </c>
      <c r="BG35" s="65"/>
      <c r="BH35" s="62" t="str">
        <f>IF($F$1="","",$F$1)</f>
        <v>5111</v>
      </c>
      <c r="BI35" s="62"/>
      <c r="BJ35" s="62"/>
      <c r="BK35" s="62"/>
      <c r="BL35" s="62"/>
      <c r="BM35" s="62"/>
      <c r="BP35" s="5"/>
      <c r="BQ35" s="4"/>
      <c r="BR35" s="4"/>
      <c r="BS35" s="4"/>
      <c r="BT35" s="9"/>
      <c r="BU35" s="4"/>
      <c r="BV35" s="4"/>
      <c r="BW35" s="63" t="s">
        <v>11</v>
      </c>
      <c r="BX35" s="63"/>
      <c r="BY35" s="10" t="str">
        <f>IF($A$1="","",RIGHT("00"&amp;$A$1,2))</f>
        <v>04</v>
      </c>
      <c r="BZ35" s="8" t="s">
        <v>12</v>
      </c>
      <c r="CA35" s="4"/>
      <c r="CB35" s="11"/>
      <c r="CC35" s="12" t="str">
        <f>IF($B$1="","",RIGHT("00"&amp;$B$1,2))</f>
        <v>07</v>
      </c>
      <c r="CD35" s="13" t="s">
        <v>13</v>
      </c>
      <c r="CE35" s="4"/>
      <c r="CF35" s="64">
        <f>IF($C$1="","",$C$1)</f>
        <v>2019</v>
      </c>
      <c r="CG35" s="64"/>
      <c r="CH35" s="64"/>
      <c r="CI35" s="14"/>
      <c r="CJ35" s="4"/>
      <c r="CK35" s="4"/>
      <c r="CL35" s="4"/>
      <c r="CM35" s="65" t="s">
        <v>14</v>
      </c>
      <c r="CN35" s="65"/>
      <c r="CO35" s="62" t="str">
        <f>IF($F$1="","",$F$1)</f>
        <v>5111</v>
      </c>
      <c r="CP35" s="62"/>
      <c r="CQ35" s="62"/>
      <c r="CR35" s="62"/>
      <c r="CS35" s="62"/>
      <c r="CT35" s="62"/>
    </row>
    <row r="36" spans="2:98" ht="14.25" customHeight="1">
      <c r="B36" s="5"/>
      <c r="C36" s="4"/>
      <c r="D36" s="4"/>
      <c r="E36" s="4"/>
      <c r="F36" s="4"/>
      <c r="G36" s="4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8"/>
      <c r="X36" s="8"/>
      <c r="Y36" s="67" t="s">
        <v>9</v>
      </c>
      <c r="Z36" s="67"/>
      <c r="AA36" s="62" t="str">
        <f>IF($E$1="","",$E$1)</f>
        <v>131</v>
      </c>
      <c r="AB36" s="62"/>
      <c r="AC36" s="62"/>
      <c r="AD36" s="62"/>
      <c r="AE36" s="62"/>
      <c r="AF36" s="62"/>
      <c r="AI36" s="5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7"/>
      <c r="BP36" s="5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7"/>
    </row>
    <row r="37" spans="2:98" ht="16.5" customHeight="1">
      <c r="B37" s="5"/>
      <c r="C37" s="4"/>
      <c r="D37" s="4"/>
      <c r="E37" s="4"/>
      <c r="F37" s="9"/>
      <c r="G37" s="4"/>
      <c r="H37" s="4"/>
      <c r="I37" s="63" t="s">
        <v>11</v>
      </c>
      <c r="J37" s="63"/>
      <c r="K37" s="10" t="str">
        <f>IF($A$1="","",RIGHT("00"&amp;$A$1,2))</f>
        <v>04</v>
      </c>
      <c r="L37" s="8" t="s">
        <v>12</v>
      </c>
      <c r="M37" s="4"/>
      <c r="N37" s="11"/>
      <c r="O37" s="12" t="str">
        <f>IF($B$1="","",RIGHT("00"&amp;$B$1,2))</f>
        <v>07</v>
      </c>
      <c r="P37" s="13" t="s">
        <v>13</v>
      </c>
      <c r="Q37" s="4"/>
      <c r="R37" s="64">
        <f>IF($C$1="","",$C$1)</f>
        <v>2019</v>
      </c>
      <c r="S37" s="64"/>
      <c r="T37" s="64"/>
      <c r="U37" s="14"/>
      <c r="V37" s="4"/>
      <c r="W37" s="4"/>
      <c r="X37" s="4"/>
      <c r="Y37" s="65" t="s">
        <v>14</v>
      </c>
      <c r="Z37" s="65"/>
      <c r="AA37" s="62" t="str">
        <f>IF($F$1="","",$F$1)</f>
        <v>5111</v>
      </c>
      <c r="AB37" s="62"/>
      <c r="AC37" s="62"/>
      <c r="AD37" s="62"/>
      <c r="AE37" s="62"/>
      <c r="AF37" s="62"/>
      <c r="AI37" s="5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10"/>
      <c r="AY37" s="4"/>
      <c r="AZ37" s="4"/>
      <c r="BA37" s="15"/>
      <c r="BB37" s="4"/>
      <c r="BC37" s="68"/>
      <c r="BD37" s="68"/>
      <c r="BE37" s="4"/>
      <c r="BF37" s="4"/>
      <c r="BG37" s="4"/>
      <c r="BH37" s="4"/>
      <c r="BI37" s="4"/>
      <c r="BJ37" s="4"/>
      <c r="BK37" s="4"/>
      <c r="BL37" s="4"/>
      <c r="BM37" s="7"/>
      <c r="BP37" s="5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10"/>
      <c r="CF37" s="4"/>
      <c r="CG37" s="4"/>
      <c r="CH37" s="15"/>
      <c r="CI37" s="4"/>
      <c r="CJ37" s="68"/>
      <c r="CK37" s="68"/>
      <c r="CL37" s="4"/>
      <c r="CM37" s="4"/>
      <c r="CN37" s="4"/>
      <c r="CO37" s="4"/>
      <c r="CP37" s="4"/>
      <c r="CQ37" s="4"/>
      <c r="CR37" s="4"/>
      <c r="CS37" s="4"/>
      <c r="CT37" s="7"/>
    </row>
    <row r="38" spans="2:98" ht="12" customHeight="1">
      <c r="B38" s="16" t="s">
        <v>15</v>
      </c>
      <c r="C38" s="4"/>
      <c r="D38" s="4"/>
      <c r="E38" s="4"/>
      <c r="F38" s="4"/>
      <c r="G38" s="4"/>
      <c r="H38" s="17"/>
      <c r="I38" s="72" t="str">
        <f>IF($A$2="","",$A$2)</f>
        <v>CÔNG TY HIẾU PHƯỚC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108"/>
      <c r="AI38" s="16" t="s">
        <v>15</v>
      </c>
      <c r="AJ38" s="4"/>
      <c r="AK38" s="4"/>
      <c r="AL38" s="4"/>
      <c r="AM38" s="4"/>
      <c r="AN38" s="4"/>
      <c r="AO38" s="17"/>
      <c r="AP38" s="54" t="str">
        <f>IF($A$2="","",$A$2)</f>
        <v>CÔNG TY HIẾU PHƯỚC</v>
      </c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69"/>
      <c r="BP38" s="16" t="s">
        <v>15</v>
      </c>
      <c r="BQ38" s="4"/>
      <c r="BR38" s="4"/>
      <c r="BS38" s="4"/>
      <c r="BT38" s="4"/>
      <c r="BU38" s="4"/>
      <c r="BV38" s="17"/>
      <c r="BW38" s="4"/>
      <c r="BX38" s="54" t="str">
        <f>IF($A$2="","",$A$2)</f>
        <v>CÔNG TY HIẾU PHƯỚC</v>
      </c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69"/>
    </row>
    <row r="39" spans="2:98" ht="15.75" hidden="1" customHeight="1">
      <c r="B39" s="48" t="s">
        <v>16</v>
      </c>
      <c r="C39" s="49"/>
      <c r="D39" s="49"/>
      <c r="E39" s="49"/>
      <c r="F39" s="54" t="str">
        <f>IF($B$2="","",$B$2)</f>
        <v>CÔNG TY HIẾU PHƯỚC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69"/>
      <c r="AI39" s="48" t="s">
        <v>16</v>
      </c>
      <c r="AJ39" s="49"/>
      <c r="AK39" s="49"/>
      <c r="AL39" s="49"/>
      <c r="AM39" s="54" t="str">
        <f>IF($B$2="","",$B$2)</f>
        <v>CÔNG TY HIẾU PHƯỚC</v>
      </c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69"/>
      <c r="BP39" s="48" t="s">
        <v>16</v>
      </c>
      <c r="BQ39" s="49"/>
      <c r="BR39" s="49"/>
      <c r="BS39" s="49"/>
      <c r="BT39" s="54" t="str">
        <f>IF($B$2="","",$B$2)</f>
        <v>CÔNG TY HIẾU PHƯỚC</v>
      </c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69"/>
    </row>
    <row r="40" spans="2:98" ht="12" customHeight="1">
      <c r="B40" s="48" t="s">
        <v>17</v>
      </c>
      <c r="C40" s="49"/>
      <c r="D40" s="49"/>
      <c r="E40" s="109">
        <f>IF($C$2="","",$C$2)</f>
        <v>973478568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10"/>
      <c r="AI40" s="48" t="s">
        <v>17</v>
      </c>
      <c r="AJ40" s="49"/>
      <c r="AK40" s="49"/>
      <c r="AL40" s="54">
        <f>IF($C$2="","",$C$2)</f>
        <v>973478568</v>
      </c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69"/>
      <c r="BP40" s="48" t="s">
        <v>17</v>
      </c>
      <c r="BQ40" s="49"/>
      <c r="BR40" s="49"/>
      <c r="BS40" s="54">
        <f>IF($C$2="","",$C$2)</f>
        <v>973478568</v>
      </c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69"/>
    </row>
    <row r="41" spans="2:98" ht="12" customHeight="1">
      <c r="B41" s="18" t="s">
        <v>18</v>
      </c>
      <c r="C41" s="19"/>
      <c r="D41" s="70" t="str">
        <f>IF($O$2&lt;&gt;"",$O$2,"")</f>
        <v/>
      </c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1"/>
      <c r="AI41" s="20" t="s">
        <v>19</v>
      </c>
      <c r="AJ41" s="19"/>
      <c r="AK41" s="54" t="str">
        <f>IF($G$1&lt;&gt;"",$G$1,"")</f>
        <v/>
      </c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69"/>
      <c r="BP41" s="20" t="s">
        <v>19</v>
      </c>
      <c r="BQ41" s="19"/>
      <c r="BR41" s="54" t="str">
        <f>IF($G$1&lt;&gt;"",$G$1,"")</f>
        <v/>
      </c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69"/>
    </row>
    <row r="42" spans="2:98" ht="12" customHeight="1">
      <c r="B42" s="20" t="s">
        <v>20</v>
      </c>
      <c r="C42" s="19"/>
      <c r="D42" s="19"/>
      <c r="E42" s="19"/>
      <c r="F42" s="72" t="str">
        <f>IF($R$2&lt;&gt;"",$R$2,"")</f>
        <v>tiendunggla@gmail.com</v>
      </c>
      <c r="G42" s="72"/>
      <c r="H42" s="72"/>
      <c r="I42" s="72"/>
      <c r="J42" s="72"/>
      <c r="K42" s="72"/>
      <c r="L42" s="72"/>
      <c r="M42" s="72"/>
      <c r="N42" s="73" t="s">
        <v>21</v>
      </c>
      <c r="O42" s="73"/>
      <c r="P42" s="73"/>
      <c r="Q42" s="73"/>
      <c r="R42" s="54" t="str">
        <f>IF($I$1&lt;&gt;"",$I$1,"")</f>
        <v/>
      </c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69"/>
      <c r="AI42" s="20" t="s">
        <v>22</v>
      </c>
      <c r="AJ42" s="19"/>
      <c r="AK42" s="19"/>
      <c r="AL42" s="19"/>
      <c r="AM42" s="54" t="str">
        <f>IF($H$1&lt;&gt;"",$H$1,"")</f>
        <v/>
      </c>
      <c r="AN42" s="54"/>
      <c r="AO42" s="54"/>
      <c r="AP42" s="54"/>
      <c r="AQ42" s="54"/>
      <c r="AR42" s="54"/>
      <c r="AS42" s="54"/>
      <c r="AT42" s="54"/>
      <c r="AU42" s="73" t="s">
        <v>21</v>
      </c>
      <c r="AV42" s="73"/>
      <c r="AW42" s="73"/>
      <c r="AX42" s="73"/>
      <c r="AY42" s="54" t="str">
        <f>IF($I$1&lt;&gt;"",$I$1,"")</f>
        <v/>
      </c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69"/>
      <c r="BP42" s="20" t="s">
        <v>22</v>
      </c>
      <c r="BQ42" s="19"/>
      <c r="BR42" s="19"/>
      <c r="BS42" s="19"/>
      <c r="BT42" s="54" t="str">
        <f>IF($H$1&lt;&gt;"",$H$1,"")</f>
        <v/>
      </c>
      <c r="BU42" s="54"/>
      <c r="BV42" s="54"/>
      <c r="BW42" s="54"/>
      <c r="BX42" s="54"/>
      <c r="BY42" s="54"/>
      <c r="BZ42" s="54"/>
      <c r="CA42" s="54"/>
      <c r="CB42" s="73" t="s">
        <v>21</v>
      </c>
      <c r="CC42" s="73"/>
      <c r="CD42" s="73"/>
      <c r="CE42" s="73"/>
      <c r="CF42" s="54" t="str">
        <f>IF($I$1&lt;&gt;"",$I$1,"")</f>
        <v/>
      </c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69"/>
    </row>
    <row r="43" spans="2:98" s="26" customFormat="1" ht="18.75" hidden="1" customHeight="1">
      <c r="B43" s="21"/>
      <c r="C43" s="22"/>
      <c r="D43" s="22"/>
      <c r="E43" s="22"/>
      <c r="F43" s="23"/>
      <c r="G43" s="23"/>
      <c r="H43" s="23"/>
      <c r="I43" s="23"/>
      <c r="J43" s="23"/>
      <c r="K43" s="23"/>
      <c r="L43" s="23"/>
      <c r="M43" s="23"/>
      <c r="N43" s="24"/>
      <c r="O43" s="24"/>
      <c r="P43" s="24"/>
      <c r="Q43" s="24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5"/>
      <c r="AI43" s="21"/>
      <c r="AJ43" s="22"/>
      <c r="AK43" s="22"/>
      <c r="AL43" s="22"/>
      <c r="AM43" s="23"/>
      <c r="AN43" s="23"/>
      <c r="AO43" s="23"/>
      <c r="AP43" s="23"/>
      <c r="AQ43" s="23"/>
      <c r="AR43" s="23"/>
      <c r="AS43" s="23"/>
      <c r="AT43" s="23"/>
      <c r="AU43" s="24"/>
      <c r="AV43" s="24"/>
      <c r="AW43" s="24"/>
      <c r="AX43" s="24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5"/>
      <c r="BP43" s="21"/>
      <c r="BQ43" s="22"/>
      <c r="BR43" s="22"/>
      <c r="BS43" s="22"/>
      <c r="BT43" s="23"/>
      <c r="BU43" s="23"/>
      <c r="BV43" s="23"/>
      <c r="BW43" s="23"/>
      <c r="BX43" s="23"/>
      <c r="BY43" s="23"/>
      <c r="BZ43" s="23"/>
      <c r="CA43" s="23"/>
      <c r="CB43" s="24"/>
      <c r="CC43" s="24"/>
      <c r="CD43" s="24"/>
      <c r="CE43" s="24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5"/>
    </row>
    <row r="44" spans="2:98" s="26" customFormat="1" ht="18.75" hidden="1" customHeight="1">
      <c r="B44" s="21"/>
      <c r="C44" s="22"/>
      <c r="D44" s="22"/>
      <c r="E44" s="22"/>
      <c r="F44" s="23"/>
      <c r="G44" s="23"/>
      <c r="H44" s="23"/>
      <c r="I44" s="23"/>
      <c r="J44" s="23"/>
      <c r="K44" s="23"/>
      <c r="L44" s="23"/>
      <c r="M44" s="23"/>
      <c r="N44" s="24"/>
      <c r="O44" s="24"/>
      <c r="P44" s="24"/>
      <c r="Q44" s="24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5"/>
      <c r="AI44" s="21"/>
      <c r="AJ44" s="22"/>
      <c r="AK44" s="22"/>
      <c r="AL44" s="22"/>
      <c r="AM44" s="23"/>
      <c r="AN44" s="23"/>
      <c r="AO44" s="23"/>
      <c r="AP44" s="23"/>
      <c r="AQ44" s="23"/>
      <c r="AR44" s="23"/>
      <c r="AS44" s="23"/>
      <c r="AT44" s="23"/>
      <c r="AU44" s="24"/>
      <c r="AV44" s="24"/>
      <c r="AW44" s="24"/>
      <c r="AX44" s="24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5"/>
      <c r="BP44" s="21"/>
      <c r="BQ44" s="22"/>
      <c r="BR44" s="22"/>
      <c r="BS44" s="22"/>
      <c r="BT44" s="23"/>
      <c r="BU44" s="23"/>
      <c r="BV44" s="23"/>
      <c r="BW44" s="23"/>
      <c r="BX44" s="23"/>
      <c r="BY44" s="23"/>
      <c r="BZ44" s="23"/>
      <c r="CA44" s="23"/>
      <c r="CB44" s="24"/>
      <c r="CC44" s="24"/>
      <c r="CD44" s="24"/>
      <c r="CE44" s="24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5"/>
    </row>
    <row r="45" spans="2:98" s="26" customFormat="1" ht="18.75" hidden="1" customHeight="1">
      <c r="B45" s="21"/>
      <c r="C45" s="22"/>
      <c r="D45" s="22"/>
      <c r="E45" s="22"/>
      <c r="F45" s="23"/>
      <c r="G45" s="23"/>
      <c r="H45" s="23"/>
      <c r="I45" s="23"/>
      <c r="J45" s="23"/>
      <c r="K45" s="23"/>
      <c r="L45" s="23"/>
      <c r="M45" s="23"/>
      <c r="N45" s="24"/>
      <c r="O45" s="24"/>
      <c r="P45" s="24"/>
      <c r="Q45" s="24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5"/>
      <c r="AI45" s="21"/>
      <c r="AJ45" s="22"/>
      <c r="AK45" s="22"/>
      <c r="AL45" s="22"/>
      <c r="AM45" s="23"/>
      <c r="AN45" s="23"/>
      <c r="AO45" s="23"/>
      <c r="AP45" s="23"/>
      <c r="AQ45" s="23"/>
      <c r="AR45" s="23"/>
      <c r="AS45" s="23"/>
      <c r="AT45" s="23"/>
      <c r="AU45" s="24"/>
      <c r="AV45" s="24"/>
      <c r="AW45" s="24"/>
      <c r="AX45" s="24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5"/>
      <c r="BP45" s="21"/>
      <c r="BQ45" s="22"/>
      <c r="BR45" s="22"/>
      <c r="BS45" s="22"/>
      <c r="BT45" s="23"/>
      <c r="BU45" s="23"/>
      <c r="BV45" s="23"/>
      <c r="BW45" s="23"/>
      <c r="BX45" s="23"/>
      <c r="BY45" s="23"/>
      <c r="BZ45" s="23"/>
      <c r="CA45" s="23"/>
      <c r="CB45" s="24"/>
      <c r="CC45" s="24"/>
      <c r="CD45" s="24"/>
      <c r="CE45" s="24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5"/>
    </row>
    <row r="46" spans="2:98" s="26" customFormat="1" ht="18.75" hidden="1" customHeight="1">
      <c r="B46" s="21"/>
      <c r="C46" s="22"/>
      <c r="D46" s="22"/>
      <c r="E46" s="22"/>
      <c r="F46" s="23"/>
      <c r="G46" s="23"/>
      <c r="H46" s="23"/>
      <c r="I46" s="23"/>
      <c r="J46" s="23"/>
      <c r="K46" s="23"/>
      <c r="L46" s="23"/>
      <c r="M46" s="23"/>
      <c r="N46" s="24"/>
      <c r="O46" s="24"/>
      <c r="P46" s="24"/>
      <c r="Q46" s="24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5"/>
      <c r="AI46" s="21"/>
      <c r="AJ46" s="22"/>
      <c r="AK46" s="22"/>
      <c r="AL46" s="22"/>
      <c r="AM46" s="23"/>
      <c r="AN46" s="23"/>
      <c r="AO46" s="23"/>
      <c r="AP46" s="23"/>
      <c r="AQ46" s="23"/>
      <c r="AR46" s="23"/>
      <c r="AS46" s="23"/>
      <c r="AT46" s="23"/>
      <c r="AU46" s="24"/>
      <c r="AV46" s="24"/>
      <c r="AW46" s="24"/>
      <c r="AX46" s="24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5"/>
      <c r="BP46" s="21"/>
      <c r="BQ46" s="22"/>
      <c r="BR46" s="22"/>
      <c r="BS46" s="22"/>
      <c r="BT46" s="23"/>
      <c r="BU46" s="23"/>
      <c r="BV46" s="23"/>
      <c r="BW46" s="23"/>
      <c r="BX46" s="23"/>
      <c r="BY46" s="23"/>
      <c r="BZ46" s="23"/>
      <c r="CA46" s="23"/>
      <c r="CB46" s="24"/>
      <c r="CC46" s="24"/>
      <c r="CD46" s="24"/>
      <c r="CE46" s="24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5"/>
    </row>
    <row r="47" spans="2:98" ht="3" customHeight="1"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7"/>
      <c r="AI47" s="5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7"/>
      <c r="BP47" s="5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7"/>
    </row>
    <row r="48" spans="2:98" ht="12.75" hidden="1" customHeight="1"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7"/>
      <c r="AI48" s="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7"/>
      <c r="BP48" s="5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7"/>
    </row>
    <row r="49" spans="2:118" ht="12.75" hidden="1" customHeight="1"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7"/>
      <c r="AI49" s="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7"/>
      <c r="BP49" s="5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7"/>
    </row>
    <row r="50" spans="2:118" s="28" customFormat="1" ht="12" customHeight="1">
      <c r="B50" s="27" t="s">
        <v>23</v>
      </c>
      <c r="C50" s="74" t="s">
        <v>24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 t="s">
        <v>25</v>
      </c>
      <c r="P50" s="75"/>
      <c r="Q50" s="75"/>
      <c r="R50" s="75" t="s">
        <v>26</v>
      </c>
      <c r="S50" s="75"/>
      <c r="T50" s="75"/>
      <c r="U50" s="75"/>
      <c r="V50" s="74" t="s">
        <v>27</v>
      </c>
      <c r="W50" s="74"/>
      <c r="X50" s="74"/>
      <c r="Y50" s="74"/>
      <c r="Z50" s="74"/>
      <c r="AA50" s="74" t="s">
        <v>28</v>
      </c>
      <c r="AB50" s="74"/>
      <c r="AC50" s="74"/>
      <c r="AD50" s="74"/>
      <c r="AE50" s="74"/>
      <c r="AF50" s="74"/>
      <c r="AI50" s="27" t="s">
        <v>23</v>
      </c>
      <c r="AJ50" s="74" t="s">
        <v>24</v>
      </c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5" t="s">
        <v>25</v>
      </c>
      <c r="AW50" s="75"/>
      <c r="AX50" s="75"/>
      <c r="AY50" s="75" t="s">
        <v>26</v>
      </c>
      <c r="AZ50" s="75"/>
      <c r="BA50" s="75"/>
      <c r="BB50" s="75"/>
      <c r="BC50" s="74" t="s">
        <v>27</v>
      </c>
      <c r="BD50" s="74"/>
      <c r="BE50" s="74"/>
      <c r="BF50" s="74"/>
      <c r="BG50" s="74"/>
      <c r="BH50" s="74" t="s">
        <v>28</v>
      </c>
      <c r="BI50" s="74"/>
      <c r="BJ50" s="74"/>
      <c r="BK50" s="74"/>
      <c r="BL50" s="74"/>
      <c r="BM50" s="74"/>
      <c r="BP50" s="27" t="s">
        <v>23</v>
      </c>
      <c r="BQ50" s="74" t="s">
        <v>24</v>
      </c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5" t="s">
        <v>29</v>
      </c>
      <c r="CD50" s="75"/>
      <c r="CE50" s="75"/>
      <c r="CF50" s="75" t="s">
        <v>26</v>
      </c>
      <c r="CG50" s="75"/>
      <c r="CH50" s="75"/>
      <c r="CI50" s="75"/>
      <c r="CJ50" s="74" t="s">
        <v>27</v>
      </c>
      <c r="CK50" s="74"/>
      <c r="CL50" s="74"/>
      <c r="CM50" s="74"/>
      <c r="CN50" s="74"/>
      <c r="CO50" s="74" t="s">
        <v>28</v>
      </c>
      <c r="CP50" s="74"/>
      <c r="CQ50" s="74"/>
      <c r="CR50" s="74"/>
      <c r="CS50" s="74"/>
      <c r="CT50" s="74"/>
    </row>
    <row r="51" spans="2:118" ht="12" customHeight="1">
      <c r="B51" s="29">
        <v>1</v>
      </c>
      <c r="C51" s="77" t="str">
        <f t="shared" ref="C51:C61" si="0">IF($DB51="","",$DB51)</f>
        <v>Thép hộp vuông kẽm 50x50x1.2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8" t="str">
        <f t="shared" ref="O51:O61" si="1">IF($DD51="","",$DD51)</f>
        <v>cây</v>
      </c>
      <c r="P51" s="78"/>
      <c r="Q51" s="78"/>
      <c r="R51" s="79">
        <f t="shared" ref="R51:R61" si="2">IF($DH51="","",$DH51)</f>
        <v>6</v>
      </c>
      <c r="S51" s="79"/>
      <c r="T51" s="79"/>
      <c r="U51" s="79"/>
      <c r="V51" s="76">
        <f t="shared" ref="V51:V61" si="3">IF(OR($DH51="",$DL51=""),"",($DL51+$DP51)/$DH51)</f>
        <v>201000</v>
      </c>
      <c r="W51" s="76"/>
      <c r="X51" s="76"/>
      <c r="Y51" s="76"/>
      <c r="Z51" s="76"/>
      <c r="AA51" s="76">
        <f t="shared" ref="AA51:AA61" si="4">$DL51+$DP51</f>
        <v>1206000</v>
      </c>
      <c r="AB51" s="76"/>
      <c r="AC51" s="76"/>
      <c r="AD51" s="76"/>
      <c r="AE51" s="76"/>
      <c r="AF51" s="76"/>
      <c r="AI51" s="29" t="str">
        <f>IF($B$11="","",$B$11)</f>
        <v/>
      </c>
      <c r="AJ51" s="77" t="str">
        <f t="shared" ref="AJ51:AJ61" si="5">IF($DB51="","",$DB51)</f>
        <v>Thép hộp vuông kẽm 50x50x1.2</v>
      </c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8" t="str">
        <f t="shared" ref="AV51:AV61" si="6">IF($DD51="","",$DD51)</f>
        <v>cây</v>
      </c>
      <c r="AW51" s="78"/>
      <c r="AX51" s="78"/>
      <c r="AY51" s="79">
        <f t="shared" ref="AY51:AY61" si="7">IF($DH51="","",$DH51)</f>
        <v>6</v>
      </c>
      <c r="AZ51" s="79"/>
      <c r="BA51" s="79"/>
      <c r="BB51" s="79"/>
      <c r="BC51" s="76">
        <f t="shared" ref="BC51:BC61" si="8">IF(OR($DH51="",$DL51=""),"",($DL51+$DP51)/$DH51)</f>
        <v>201000</v>
      </c>
      <c r="BD51" s="76"/>
      <c r="BE51" s="76"/>
      <c r="BF51" s="76"/>
      <c r="BG51" s="76"/>
      <c r="BH51" s="76">
        <f t="shared" ref="BH51:BH61" si="9">$DL51+$DP51</f>
        <v>1206000</v>
      </c>
      <c r="BI51" s="76"/>
      <c r="BJ51" s="76"/>
      <c r="BK51" s="76"/>
      <c r="BL51" s="76"/>
      <c r="BM51" s="76"/>
      <c r="BP51" s="29" t="str">
        <f>IF($B$11="","",$B$11)</f>
        <v/>
      </c>
      <c r="BQ51" s="77" t="str">
        <f t="shared" ref="BQ51:BQ61" si="10">IF($DB51="","",$DB51)</f>
        <v>Thép hộp vuông kẽm 50x50x1.2</v>
      </c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8" t="str">
        <f t="shared" ref="CC51:CC61" si="11">IF($DD51="","",$DD51)</f>
        <v>cây</v>
      </c>
      <c r="CD51" s="78"/>
      <c r="CE51" s="78"/>
      <c r="CF51" s="79">
        <f t="shared" ref="CF51:CF61" si="12">IF($DH51="","",$DH51)</f>
        <v>6</v>
      </c>
      <c r="CG51" s="79"/>
      <c r="CH51" s="79"/>
      <c r="CI51" s="79"/>
      <c r="CJ51" s="79">
        <f t="shared" ref="CJ51:CJ61" si="13">IF(OR($DH51="",$DL51=""),"",$DL51/$DH51)</f>
        <v>201000</v>
      </c>
      <c r="CK51" s="79"/>
      <c r="CL51" s="79"/>
      <c r="CM51" s="79"/>
      <c r="CN51" s="79"/>
      <c r="CO51" s="79">
        <f t="shared" ref="CO51:CO61" si="14">IF($DL51="","",$DL51)</f>
        <v>1206000</v>
      </c>
      <c r="CP51" s="79"/>
      <c r="CQ51" s="79"/>
      <c r="CR51" s="79"/>
      <c r="CS51" s="79"/>
      <c r="CT51" s="79"/>
      <c r="DA51" s="1" t="s">
        <v>63</v>
      </c>
      <c r="DB51" s="1" t="s">
        <v>64</v>
      </c>
      <c r="DD51" s="1" t="s">
        <v>65</v>
      </c>
      <c r="DH51" s="1">
        <v>6</v>
      </c>
      <c r="DI51" s="1">
        <v>201000</v>
      </c>
      <c r="DL51" s="1">
        <v>1206000</v>
      </c>
      <c r="DN51" s="1">
        <v>1</v>
      </c>
    </row>
    <row r="52" spans="2:118" ht="12" customHeight="1">
      <c r="B52" s="30">
        <v>2</v>
      </c>
      <c r="C52" s="91" t="str">
        <f t="shared" si="0"/>
        <v>Thép hộp mạ kẽm 40x80x1.0</v>
      </c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6" t="str">
        <f t="shared" si="1"/>
        <v>cây</v>
      </c>
      <c r="P52" s="86"/>
      <c r="Q52" s="86"/>
      <c r="R52" s="80">
        <f t="shared" si="2"/>
        <v>245</v>
      </c>
      <c r="S52" s="80"/>
      <c r="T52" s="80"/>
      <c r="U52" s="80"/>
      <c r="V52" s="90">
        <f t="shared" si="3"/>
        <v>206200</v>
      </c>
      <c r="W52" s="90"/>
      <c r="X52" s="90"/>
      <c r="Y52" s="90"/>
      <c r="Z52" s="90"/>
      <c r="AA52" s="90">
        <f t="shared" si="4"/>
        <v>50519000</v>
      </c>
      <c r="AB52" s="90"/>
      <c r="AC52" s="90"/>
      <c r="AD52" s="90"/>
      <c r="AE52" s="90"/>
      <c r="AF52" s="90"/>
      <c r="AI52" s="30" t="str">
        <f t="shared" ref="AI52:AI60" si="15">IF($B$12="","",$B$12)</f>
        <v/>
      </c>
      <c r="AJ52" s="91" t="str">
        <f t="shared" si="5"/>
        <v>Thép hộp mạ kẽm 40x80x1.0</v>
      </c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86" t="str">
        <f t="shared" si="6"/>
        <v>cây</v>
      </c>
      <c r="AW52" s="86"/>
      <c r="AX52" s="86"/>
      <c r="AY52" s="80">
        <f t="shared" si="7"/>
        <v>245</v>
      </c>
      <c r="AZ52" s="80"/>
      <c r="BA52" s="80"/>
      <c r="BB52" s="80"/>
      <c r="BC52" s="87">
        <f t="shared" si="8"/>
        <v>206200</v>
      </c>
      <c r="BD52" s="88"/>
      <c r="BE52" s="88"/>
      <c r="BF52" s="88"/>
      <c r="BG52" s="89"/>
      <c r="BH52" s="90">
        <f t="shared" si="9"/>
        <v>50519000</v>
      </c>
      <c r="BI52" s="90"/>
      <c r="BJ52" s="90"/>
      <c r="BK52" s="90"/>
      <c r="BL52" s="90"/>
      <c r="BM52" s="90"/>
      <c r="BP52" s="30" t="str">
        <f t="shared" ref="BP52:BP60" si="16">IF($B$12="","",$B$12)</f>
        <v/>
      </c>
      <c r="BQ52" s="91" t="str">
        <f t="shared" si="10"/>
        <v>Thép hộp mạ kẽm 40x80x1.0</v>
      </c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86" t="str">
        <f t="shared" si="11"/>
        <v>cây</v>
      </c>
      <c r="CD52" s="86"/>
      <c r="CE52" s="86"/>
      <c r="CF52" s="80">
        <f t="shared" si="12"/>
        <v>245</v>
      </c>
      <c r="CG52" s="80"/>
      <c r="CH52" s="80"/>
      <c r="CI52" s="80"/>
      <c r="CJ52" s="80">
        <f t="shared" si="13"/>
        <v>206200</v>
      </c>
      <c r="CK52" s="80"/>
      <c r="CL52" s="80"/>
      <c r="CM52" s="80"/>
      <c r="CN52" s="80"/>
      <c r="CO52" s="80">
        <f t="shared" si="14"/>
        <v>50519000</v>
      </c>
      <c r="CP52" s="80"/>
      <c r="CQ52" s="80"/>
      <c r="CR52" s="80"/>
      <c r="CS52" s="80"/>
      <c r="CT52" s="80"/>
      <c r="DA52" s="1" t="s">
        <v>66</v>
      </c>
      <c r="DB52" s="1" t="s">
        <v>67</v>
      </c>
      <c r="DD52" s="1" t="s">
        <v>65</v>
      </c>
      <c r="DH52" s="1">
        <v>245</v>
      </c>
      <c r="DI52" s="1">
        <v>206200</v>
      </c>
      <c r="DL52" s="1">
        <v>50519000</v>
      </c>
      <c r="DN52" s="1">
        <v>1</v>
      </c>
    </row>
    <row r="53" spans="2:118" ht="12" customHeight="1">
      <c r="B53" s="30">
        <v>3</v>
      </c>
      <c r="C53" s="91" t="str">
        <f t="shared" si="0"/>
        <v>Thép hộp vuông kẽm 40x40x1.0</v>
      </c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86" t="str">
        <f t="shared" si="1"/>
        <v>cây</v>
      </c>
      <c r="P53" s="86"/>
      <c r="Q53" s="86"/>
      <c r="R53" s="80">
        <f t="shared" si="2"/>
        <v>18</v>
      </c>
      <c r="S53" s="80"/>
      <c r="T53" s="80"/>
      <c r="U53" s="80"/>
      <c r="V53" s="90">
        <f t="shared" si="3"/>
        <v>136500</v>
      </c>
      <c r="W53" s="90"/>
      <c r="X53" s="90"/>
      <c r="Y53" s="90"/>
      <c r="Z53" s="90"/>
      <c r="AA53" s="90">
        <f t="shared" si="4"/>
        <v>2457000</v>
      </c>
      <c r="AB53" s="90"/>
      <c r="AC53" s="90"/>
      <c r="AD53" s="90"/>
      <c r="AE53" s="90"/>
      <c r="AF53" s="90"/>
      <c r="AI53" s="30" t="str">
        <f t="shared" si="15"/>
        <v/>
      </c>
      <c r="AJ53" s="91" t="str">
        <f t="shared" si="5"/>
        <v>Thép hộp vuông kẽm 40x40x1.0</v>
      </c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86" t="str">
        <f t="shared" si="6"/>
        <v>cây</v>
      </c>
      <c r="AW53" s="86"/>
      <c r="AX53" s="86"/>
      <c r="AY53" s="80">
        <f t="shared" si="7"/>
        <v>18</v>
      </c>
      <c r="AZ53" s="80"/>
      <c r="BA53" s="80"/>
      <c r="BB53" s="80"/>
      <c r="BC53" s="87">
        <f t="shared" si="8"/>
        <v>136500</v>
      </c>
      <c r="BD53" s="88"/>
      <c r="BE53" s="88"/>
      <c r="BF53" s="88"/>
      <c r="BG53" s="89"/>
      <c r="BH53" s="90">
        <f t="shared" si="9"/>
        <v>2457000</v>
      </c>
      <c r="BI53" s="90"/>
      <c r="BJ53" s="90"/>
      <c r="BK53" s="90"/>
      <c r="BL53" s="90"/>
      <c r="BM53" s="90"/>
      <c r="BP53" s="30" t="str">
        <f t="shared" si="16"/>
        <v/>
      </c>
      <c r="BQ53" s="91" t="str">
        <f t="shared" si="10"/>
        <v>Thép hộp vuông kẽm 40x40x1.0</v>
      </c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86" t="str">
        <f t="shared" si="11"/>
        <v>cây</v>
      </c>
      <c r="CD53" s="86"/>
      <c r="CE53" s="86"/>
      <c r="CF53" s="80">
        <f t="shared" si="12"/>
        <v>18</v>
      </c>
      <c r="CG53" s="80"/>
      <c r="CH53" s="80"/>
      <c r="CI53" s="80"/>
      <c r="CJ53" s="80">
        <f t="shared" si="13"/>
        <v>136500</v>
      </c>
      <c r="CK53" s="80"/>
      <c r="CL53" s="80"/>
      <c r="CM53" s="80"/>
      <c r="CN53" s="80"/>
      <c r="CO53" s="80">
        <f t="shared" si="14"/>
        <v>2457000</v>
      </c>
      <c r="CP53" s="80"/>
      <c r="CQ53" s="80"/>
      <c r="CR53" s="80"/>
      <c r="CS53" s="80"/>
      <c r="CT53" s="80"/>
      <c r="DA53" s="1" t="s">
        <v>68</v>
      </c>
      <c r="DB53" s="1" t="s">
        <v>69</v>
      </c>
      <c r="DD53" s="1" t="s">
        <v>65</v>
      </c>
      <c r="DH53" s="1">
        <v>18</v>
      </c>
      <c r="DI53" s="1">
        <v>136500</v>
      </c>
      <c r="DL53" s="1">
        <v>2457000</v>
      </c>
      <c r="DN53" s="1">
        <v>1</v>
      </c>
    </row>
    <row r="54" spans="2:118" ht="12" customHeight="1">
      <c r="B54" s="30">
        <v>4</v>
      </c>
      <c r="C54" s="91" t="str">
        <f t="shared" si="0"/>
        <v>Thép hộp vuông kẽm 30x30x1.0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86" t="str">
        <f t="shared" si="1"/>
        <v>cây</v>
      </c>
      <c r="P54" s="86"/>
      <c r="Q54" s="86"/>
      <c r="R54" s="80">
        <f t="shared" si="2"/>
        <v>115</v>
      </c>
      <c r="S54" s="80"/>
      <c r="T54" s="80"/>
      <c r="U54" s="80"/>
      <c r="V54" s="90">
        <f t="shared" si="3"/>
        <v>98000</v>
      </c>
      <c r="W54" s="90"/>
      <c r="X54" s="90"/>
      <c r="Y54" s="90"/>
      <c r="Z54" s="90"/>
      <c r="AA54" s="90">
        <f t="shared" si="4"/>
        <v>11270000</v>
      </c>
      <c r="AB54" s="90"/>
      <c r="AC54" s="90"/>
      <c r="AD54" s="90"/>
      <c r="AE54" s="90"/>
      <c r="AF54" s="90"/>
      <c r="AI54" s="30" t="str">
        <f t="shared" si="15"/>
        <v/>
      </c>
      <c r="AJ54" s="91" t="str">
        <f t="shared" si="5"/>
        <v>Thép hộp vuông kẽm 30x30x1.0</v>
      </c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86" t="str">
        <f t="shared" si="6"/>
        <v>cây</v>
      </c>
      <c r="AW54" s="86"/>
      <c r="AX54" s="86"/>
      <c r="AY54" s="80">
        <f t="shared" si="7"/>
        <v>115</v>
      </c>
      <c r="AZ54" s="80"/>
      <c r="BA54" s="80"/>
      <c r="BB54" s="80"/>
      <c r="BC54" s="87">
        <f t="shared" si="8"/>
        <v>98000</v>
      </c>
      <c r="BD54" s="88"/>
      <c r="BE54" s="88"/>
      <c r="BF54" s="88"/>
      <c r="BG54" s="89"/>
      <c r="BH54" s="90">
        <f t="shared" si="9"/>
        <v>11270000</v>
      </c>
      <c r="BI54" s="90"/>
      <c r="BJ54" s="90"/>
      <c r="BK54" s="90"/>
      <c r="BL54" s="90"/>
      <c r="BM54" s="90"/>
      <c r="BP54" s="30" t="str">
        <f t="shared" si="16"/>
        <v/>
      </c>
      <c r="BQ54" s="91" t="str">
        <f t="shared" si="10"/>
        <v>Thép hộp vuông kẽm 30x30x1.0</v>
      </c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86" t="str">
        <f t="shared" si="11"/>
        <v>cây</v>
      </c>
      <c r="CD54" s="86"/>
      <c r="CE54" s="86"/>
      <c r="CF54" s="80">
        <f t="shared" si="12"/>
        <v>115</v>
      </c>
      <c r="CG54" s="80"/>
      <c r="CH54" s="80"/>
      <c r="CI54" s="80"/>
      <c r="CJ54" s="80">
        <f t="shared" si="13"/>
        <v>98000</v>
      </c>
      <c r="CK54" s="80"/>
      <c r="CL54" s="80"/>
      <c r="CM54" s="80"/>
      <c r="CN54" s="80"/>
      <c r="CO54" s="80">
        <f t="shared" si="14"/>
        <v>11270000</v>
      </c>
      <c r="CP54" s="80"/>
      <c r="CQ54" s="80"/>
      <c r="CR54" s="80"/>
      <c r="CS54" s="80"/>
      <c r="CT54" s="80"/>
      <c r="DA54" s="1" t="s">
        <v>70</v>
      </c>
      <c r="DB54" s="1" t="s">
        <v>71</v>
      </c>
      <c r="DD54" s="1" t="s">
        <v>65</v>
      </c>
      <c r="DH54" s="1">
        <v>115</v>
      </c>
      <c r="DI54" s="1">
        <v>98000</v>
      </c>
      <c r="DL54" s="1">
        <v>11270000</v>
      </c>
      <c r="DN54" s="1">
        <v>1</v>
      </c>
    </row>
    <row r="55" spans="2:118" ht="12" customHeight="1">
      <c r="B55" s="30">
        <v>5</v>
      </c>
      <c r="C55" s="91" t="str">
        <f t="shared" si="0"/>
        <v>Thép ống mạ kẽm phi 60x1.4</v>
      </c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86" t="str">
        <f t="shared" si="1"/>
        <v>cây</v>
      </c>
      <c r="P55" s="86"/>
      <c r="Q55" s="86"/>
      <c r="R55" s="80">
        <f t="shared" si="2"/>
        <v>36</v>
      </c>
      <c r="S55" s="80"/>
      <c r="T55" s="80"/>
      <c r="U55" s="80"/>
      <c r="V55" s="90">
        <f t="shared" si="3"/>
        <v>224400</v>
      </c>
      <c r="W55" s="90"/>
      <c r="X55" s="90"/>
      <c r="Y55" s="90"/>
      <c r="Z55" s="90"/>
      <c r="AA55" s="90">
        <f t="shared" si="4"/>
        <v>8078400</v>
      </c>
      <c r="AB55" s="90"/>
      <c r="AC55" s="90"/>
      <c r="AD55" s="90"/>
      <c r="AE55" s="90"/>
      <c r="AF55" s="90"/>
      <c r="AI55" s="30" t="str">
        <f t="shared" si="15"/>
        <v/>
      </c>
      <c r="AJ55" s="91" t="str">
        <f t="shared" si="5"/>
        <v>Thép ống mạ kẽm phi 60x1.4</v>
      </c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86" t="str">
        <f t="shared" si="6"/>
        <v>cây</v>
      </c>
      <c r="AW55" s="86"/>
      <c r="AX55" s="86"/>
      <c r="AY55" s="80">
        <f t="shared" si="7"/>
        <v>36</v>
      </c>
      <c r="AZ55" s="80"/>
      <c r="BA55" s="80"/>
      <c r="BB55" s="80"/>
      <c r="BC55" s="87">
        <f t="shared" si="8"/>
        <v>224400</v>
      </c>
      <c r="BD55" s="88"/>
      <c r="BE55" s="88"/>
      <c r="BF55" s="88"/>
      <c r="BG55" s="89"/>
      <c r="BH55" s="90">
        <f t="shared" si="9"/>
        <v>8078400</v>
      </c>
      <c r="BI55" s="90"/>
      <c r="BJ55" s="90"/>
      <c r="BK55" s="90"/>
      <c r="BL55" s="90"/>
      <c r="BM55" s="90"/>
      <c r="BP55" s="30" t="str">
        <f t="shared" si="16"/>
        <v/>
      </c>
      <c r="BQ55" s="91" t="str">
        <f t="shared" si="10"/>
        <v>Thép ống mạ kẽm phi 60x1.4</v>
      </c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86" t="str">
        <f t="shared" si="11"/>
        <v>cây</v>
      </c>
      <c r="CD55" s="86"/>
      <c r="CE55" s="86"/>
      <c r="CF55" s="80">
        <f t="shared" si="12"/>
        <v>36</v>
      </c>
      <c r="CG55" s="80"/>
      <c r="CH55" s="80"/>
      <c r="CI55" s="80"/>
      <c r="CJ55" s="80">
        <f t="shared" si="13"/>
        <v>224400</v>
      </c>
      <c r="CK55" s="80"/>
      <c r="CL55" s="80"/>
      <c r="CM55" s="80"/>
      <c r="CN55" s="80"/>
      <c r="CO55" s="80">
        <f t="shared" si="14"/>
        <v>8078400</v>
      </c>
      <c r="CP55" s="80"/>
      <c r="CQ55" s="80"/>
      <c r="CR55" s="80"/>
      <c r="CS55" s="80"/>
      <c r="CT55" s="80"/>
      <c r="DA55" s="1" t="s">
        <v>72</v>
      </c>
      <c r="DB55" s="1" t="s">
        <v>73</v>
      </c>
      <c r="DD55" s="1" t="s">
        <v>65</v>
      </c>
      <c r="DH55" s="1">
        <v>36</v>
      </c>
      <c r="DI55" s="1">
        <v>224400</v>
      </c>
      <c r="DL55" s="1">
        <v>8078400</v>
      </c>
      <c r="DN55" s="1">
        <v>1</v>
      </c>
    </row>
    <row r="56" spans="2:118" ht="12" customHeight="1">
      <c r="B56" s="30">
        <v>6</v>
      </c>
      <c r="C56" s="91" t="str">
        <f t="shared" si="0"/>
        <v>Thép ống mạ kẽm phi 90x1.4</v>
      </c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86" t="str">
        <f t="shared" si="1"/>
        <v>cây</v>
      </c>
      <c r="P56" s="86"/>
      <c r="Q56" s="86"/>
      <c r="R56" s="80">
        <f t="shared" si="2"/>
        <v>4</v>
      </c>
      <c r="S56" s="80"/>
      <c r="T56" s="80"/>
      <c r="U56" s="80"/>
      <c r="V56" s="90">
        <f t="shared" si="3"/>
        <v>341800</v>
      </c>
      <c r="W56" s="90"/>
      <c r="X56" s="90"/>
      <c r="Y56" s="90"/>
      <c r="Z56" s="90"/>
      <c r="AA56" s="90">
        <f t="shared" si="4"/>
        <v>1367200</v>
      </c>
      <c r="AB56" s="90"/>
      <c r="AC56" s="90"/>
      <c r="AD56" s="90"/>
      <c r="AE56" s="90"/>
      <c r="AF56" s="90"/>
      <c r="AI56" s="30" t="str">
        <f t="shared" si="15"/>
        <v/>
      </c>
      <c r="AJ56" s="91" t="str">
        <f t="shared" si="5"/>
        <v>Thép ống mạ kẽm phi 90x1.4</v>
      </c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86" t="str">
        <f t="shared" si="6"/>
        <v>cây</v>
      </c>
      <c r="AW56" s="86"/>
      <c r="AX56" s="86"/>
      <c r="AY56" s="80">
        <f t="shared" si="7"/>
        <v>4</v>
      </c>
      <c r="AZ56" s="80"/>
      <c r="BA56" s="80"/>
      <c r="BB56" s="80"/>
      <c r="BC56" s="87">
        <f t="shared" si="8"/>
        <v>341800</v>
      </c>
      <c r="BD56" s="88"/>
      <c r="BE56" s="88"/>
      <c r="BF56" s="88"/>
      <c r="BG56" s="89"/>
      <c r="BH56" s="90">
        <f t="shared" si="9"/>
        <v>1367200</v>
      </c>
      <c r="BI56" s="90"/>
      <c r="BJ56" s="90"/>
      <c r="BK56" s="90"/>
      <c r="BL56" s="90"/>
      <c r="BM56" s="90"/>
      <c r="BP56" s="30" t="str">
        <f t="shared" si="16"/>
        <v/>
      </c>
      <c r="BQ56" s="91" t="str">
        <f t="shared" si="10"/>
        <v>Thép ống mạ kẽm phi 90x1.4</v>
      </c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86" t="str">
        <f t="shared" si="11"/>
        <v>cây</v>
      </c>
      <c r="CD56" s="86"/>
      <c r="CE56" s="86"/>
      <c r="CF56" s="80">
        <f t="shared" si="12"/>
        <v>4</v>
      </c>
      <c r="CG56" s="80"/>
      <c r="CH56" s="80"/>
      <c r="CI56" s="80"/>
      <c r="CJ56" s="80">
        <f t="shared" si="13"/>
        <v>341800</v>
      </c>
      <c r="CK56" s="80"/>
      <c r="CL56" s="80"/>
      <c r="CM56" s="80"/>
      <c r="CN56" s="80"/>
      <c r="CO56" s="80">
        <f t="shared" si="14"/>
        <v>1367200</v>
      </c>
      <c r="CP56" s="80"/>
      <c r="CQ56" s="80"/>
      <c r="CR56" s="80"/>
      <c r="CS56" s="80"/>
      <c r="CT56" s="80"/>
      <c r="DA56" s="1" t="s">
        <v>74</v>
      </c>
      <c r="DB56" s="1" t="s">
        <v>75</v>
      </c>
      <c r="DD56" s="1" t="s">
        <v>65</v>
      </c>
      <c r="DH56" s="1">
        <v>4</v>
      </c>
      <c r="DI56" s="1">
        <v>341800</v>
      </c>
      <c r="DL56" s="1">
        <v>1367200</v>
      </c>
      <c r="DN56" s="1">
        <v>1</v>
      </c>
    </row>
    <row r="57" spans="2:118" ht="12" customHeight="1">
      <c r="B57" s="30">
        <v>7</v>
      </c>
      <c r="C57" s="91" t="str">
        <f t="shared" si="0"/>
        <v>Thép hộp mạ kẽm 30x60x1.0</v>
      </c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86" t="str">
        <f t="shared" si="1"/>
        <v>cây</v>
      </c>
      <c r="P57" s="86"/>
      <c r="Q57" s="86"/>
      <c r="R57" s="80">
        <f t="shared" si="2"/>
        <v>4</v>
      </c>
      <c r="S57" s="80"/>
      <c r="T57" s="80"/>
      <c r="U57" s="80"/>
      <c r="V57" s="90">
        <f t="shared" si="3"/>
        <v>152200</v>
      </c>
      <c r="W57" s="90"/>
      <c r="X57" s="90"/>
      <c r="Y57" s="90"/>
      <c r="Z57" s="90"/>
      <c r="AA57" s="90">
        <f t="shared" si="4"/>
        <v>608800</v>
      </c>
      <c r="AB57" s="90"/>
      <c r="AC57" s="90"/>
      <c r="AD57" s="90"/>
      <c r="AE57" s="90"/>
      <c r="AF57" s="90"/>
      <c r="AI57" s="30" t="str">
        <f t="shared" si="15"/>
        <v/>
      </c>
      <c r="AJ57" s="91" t="str">
        <f t="shared" si="5"/>
        <v>Thép hộp mạ kẽm 30x60x1.0</v>
      </c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86" t="str">
        <f t="shared" si="6"/>
        <v>cây</v>
      </c>
      <c r="AW57" s="86"/>
      <c r="AX57" s="86"/>
      <c r="AY57" s="80">
        <f t="shared" si="7"/>
        <v>4</v>
      </c>
      <c r="AZ57" s="80"/>
      <c r="BA57" s="80"/>
      <c r="BB57" s="80"/>
      <c r="BC57" s="87">
        <f t="shared" si="8"/>
        <v>152200</v>
      </c>
      <c r="BD57" s="88"/>
      <c r="BE57" s="88"/>
      <c r="BF57" s="88"/>
      <c r="BG57" s="89"/>
      <c r="BH57" s="90">
        <f t="shared" si="9"/>
        <v>608800</v>
      </c>
      <c r="BI57" s="90"/>
      <c r="BJ57" s="90"/>
      <c r="BK57" s="90"/>
      <c r="BL57" s="90"/>
      <c r="BM57" s="90"/>
      <c r="BP57" s="30" t="str">
        <f t="shared" si="16"/>
        <v/>
      </c>
      <c r="BQ57" s="91" t="str">
        <f t="shared" si="10"/>
        <v>Thép hộp mạ kẽm 30x60x1.0</v>
      </c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86" t="str">
        <f t="shared" si="11"/>
        <v>cây</v>
      </c>
      <c r="CD57" s="86"/>
      <c r="CE57" s="86"/>
      <c r="CF57" s="80">
        <f t="shared" si="12"/>
        <v>4</v>
      </c>
      <c r="CG57" s="80"/>
      <c r="CH57" s="80"/>
      <c r="CI57" s="80"/>
      <c r="CJ57" s="80">
        <f t="shared" si="13"/>
        <v>152200</v>
      </c>
      <c r="CK57" s="80"/>
      <c r="CL57" s="80"/>
      <c r="CM57" s="80"/>
      <c r="CN57" s="80"/>
      <c r="CO57" s="80">
        <f t="shared" si="14"/>
        <v>608800</v>
      </c>
      <c r="CP57" s="80"/>
      <c r="CQ57" s="80"/>
      <c r="CR57" s="80"/>
      <c r="CS57" s="80"/>
      <c r="CT57" s="80"/>
      <c r="DA57" s="1" t="s">
        <v>76</v>
      </c>
      <c r="DB57" s="1" t="s">
        <v>77</v>
      </c>
      <c r="DD57" s="1" t="s">
        <v>65</v>
      </c>
      <c r="DH57" s="1">
        <v>4</v>
      </c>
      <c r="DI57" s="1">
        <v>152200</v>
      </c>
      <c r="DL57" s="1">
        <v>608800</v>
      </c>
      <c r="DN57" s="1">
        <v>1</v>
      </c>
    </row>
    <row r="58" spans="2:118" ht="12" customHeight="1">
      <c r="B58" s="30">
        <v>8</v>
      </c>
      <c r="C58" s="91" t="str">
        <f t="shared" si="0"/>
        <v>Thép hộp mạ kẽm 20x40x1.0</v>
      </c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86" t="str">
        <f t="shared" si="1"/>
        <v>cây</v>
      </c>
      <c r="P58" s="86"/>
      <c r="Q58" s="86"/>
      <c r="R58" s="80">
        <f t="shared" si="2"/>
        <v>30</v>
      </c>
      <c r="S58" s="80"/>
      <c r="T58" s="80"/>
      <c r="U58" s="80"/>
      <c r="V58" s="90">
        <f t="shared" si="3"/>
        <v>104000</v>
      </c>
      <c r="W58" s="90"/>
      <c r="X58" s="90"/>
      <c r="Y58" s="90"/>
      <c r="Z58" s="90"/>
      <c r="AA58" s="90">
        <f t="shared" si="4"/>
        <v>3120000</v>
      </c>
      <c r="AB58" s="90"/>
      <c r="AC58" s="90"/>
      <c r="AD58" s="90"/>
      <c r="AE58" s="90"/>
      <c r="AF58" s="90"/>
      <c r="AI58" s="30" t="str">
        <f t="shared" si="15"/>
        <v/>
      </c>
      <c r="AJ58" s="91" t="str">
        <f t="shared" si="5"/>
        <v>Thép hộp mạ kẽm 20x40x1.0</v>
      </c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86" t="str">
        <f t="shared" si="6"/>
        <v>cây</v>
      </c>
      <c r="AW58" s="86"/>
      <c r="AX58" s="86"/>
      <c r="AY58" s="80">
        <f t="shared" si="7"/>
        <v>30</v>
      </c>
      <c r="AZ58" s="80"/>
      <c r="BA58" s="80"/>
      <c r="BB58" s="80"/>
      <c r="BC58" s="87">
        <f t="shared" si="8"/>
        <v>104000</v>
      </c>
      <c r="BD58" s="88"/>
      <c r="BE58" s="88"/>
      <c r="BF58" s="88"/>
      <c r="BG58" s="89"/>
      <c r="BH58" s="90">
        <f t="shared" si="9"/>
        <v>3120000</v>
      </c>
      <c r="BI58" s="90"/>
      <c r="BJ58" s="90"/>
      <c r="BK58" s="90"/>
      <c r="BL58" s="90"/>
      <c r="BM58" s="90"/>
      <c r="BP58" s="30" t="str">
        <f t="shared" si="16"/>
        <v/>
      </c>
      <c r="BQ58" s="91" t="str">
        <f t="shared" si="10"/>
        <v>Thép hộp mạ kẽm 20x40x1.0</v>
      </c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86" t="str">
        <f t="shared" si="11"/>
        <v>cây</v>
      </c>
      <c r="CD58" s="86"/>
      <c r="CE58" s="86"/>
      <c r="CF58" s="80">
        <f t="shared" si="12"/>
        <v>30</v>
      </c>
      <c r="CG58" s="80"/>
      <c r="CH58" s="80"/>
      <c r="CI58" s="80"/>
      <c r="CJ58" s="80">
        <f t="shared" si="13"/>
        <v>104000</v>
      </c>
      <c r="CK58" s="80"/>
      <c r="CL58" s="80"/>
      <c r="CM58" s="80"/>
      <c r="CN58" s="80"/>
      <c r="CO58" s="80">
        <f t="shared" si="14"/>
        <v>3120000</v>
      </c>
      <c r="CP58" s="80"/>
      <c r="CQ58" s="80"/>
      <c r="CR58" s="80"/>
      <c r="CS58" s="80"/>
      <c r="CT58" s="80"/>
      <c r="DA58" s="1" t="s">
        <v>78</v>
      </c>
      <c r="DB58" s="1" t="s">
        <v>79</v>
      </c>
      <c r="DD58" s="1" t="s">
        <v>65</v>
      </c>
      <c r="DH58" s="1">
        <v>30</v>
      </c>
      <c r="DI58" s="1">
        <v>104000</v>
      </c>
      <c r="DL58" s="1">
        <v>3120000</v>
      </c>
      <c r="DN58" s="1">
        <v>1</v>
      </c>
    </row>
    <row r="59" spans="2:118" ht="12" customHeight="1">
      <c r="B59" s="30">
        <v>9</v>
      </c>
      <c r="C59" s="91" t="str">
        <f t="shared" si="0"/>
        <v>Thép V5 - 19 kg</v>
      </c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86" t="str">
        <f t="shared" si="1"/>
        <v>cây</v>
      </c>
      <c r="P59" s="86"/>
      <c r="Q59" s="86"/>
      <c r="R59" s="80">
        <f t="shared" si="2"/>
        <v>22</v>
      </c>
      <c r="S59" s="80"/>
      <c r="T59" s="80"/>
      <c r="U59" s="80"/>
      <c r="V59" s="90">
        <f t="shared" si="3"/>
        <v>294500</v>
      </c>
      <c r="W59" s="90"/>
      <c r="X59" s="90"/>
      <c r="Y59" s="90"/>
      <c r="Z59" s="90"/>
      <c r="AA59" s="90">
        <f t="shared" si="4"/>
        <v>6479000</v>
      </c>
      <c r="AB59" s="90"/>
      <c r="AC59" s="90"/>
      <c r="AD59" s="90"/>
      <c r="AE59" s="90"/>
      <c r="AF59" s="90"/>
      <c r="AI59" s="30" t="str">
        <f t="shared" si="15"/>
        <v/>
      </c>
      <c r="AJ59" s="91" t="str">
        <f t="shared" si="5"/>
        <v>Thép V5 - 19 kg</v>
      </c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86" t="str">
        <f t="shared" si="6"/>
        <v>cây</v>
      </c>
      <c r="AW59" s="86"/>
      <c r="AX59" s="86"/>
      <c r="AY59" s="80">
        <f t="shared" si="7"/>
        <v>22</v>
      </c>
      <c r="AZ59" s="80"/>
      <c r="BA59" s="80"/>
      <c r="BB59" s="80"/>
      <c r="BC59" s="87">
        <f t="shared" si="8"/>
        <v>294500</v>
      </c>
      <c r="BD59" s="88"/>
      <c r="BE59" s="88"/>
      <c r="BF59" s="88"/>
      <c r="BG59" s="89"/>
      <c r="BH59" s="90">
        <f t="shared" si="9"/>
        <v>6479000</v>
      </c>
      <c r="BI59" s="90"/>
      <c r="BJ59" s="90"/>
      <c r="BK59" s="90"/>
      <c r="BL59" s="90"/>
      <c r="BM59" s="90"/>
      <c r="BP59" s="30" t="str">
        <f t="shared" si="16"/>
        <v/>
      </c>
      <c r="BQ59" s="91" t="str">
        <f t="shared" si="10"/>
        <v>Thép V5 - 19 kg</v>
      </c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86" t="str">
        <f t="shared" si="11"/>
        <v>cây</v>
      </c>
      <c r="CD59" s="86"/>
      <c r="CE59" s="86"/>
      <c r="CF59" s="80">
        <f t="shared" si="12"/>
        <v>22</v>
      </c>
      <c r="CG59" s="80"/>
      <c r="CH59" s="80"/>
      <c r="CI59" s="80"/>
      <c r="CJ59" s="80">
        <f t="shared" si="13"/>
        <v>294500</v>
      </c>
      <c r="CK59" s="80"/>
      <c r="CL59" s="80"/>
      <c r="CM59" s="80"/>
      <c r="CN59" s="80"/>
      <c r="CO59" s="80">
        <f t="shared" si="14"/>
        <v>6479000</v>
      </c>
      <c r="CP59" s="80"/>
      <c r="CQ59" s="80"/>
      <c r="CR59" s="80"/>
      <c r="CS59" s="80"/>
      <c r="CT59" s="80"/>
      <c r="DA59" s="1" t="s">
        <v>80</v>
      </c>
      <c r="DB59" s="1" t="s">
        <v>81</v>
      </c>
      <c r="DD59" s="1" t="s">
        <v>65</v>
      </c>
      <c r="DH59" s="1">
        <v>22</v>
      </c>
      <c r="DI59" s="1">
        <v>294500</v>
      </c>
      <c r="DL59" s="1">
        <v>6479000</v>
      </c>
      <c r="DN59" s="1">
        <v>1</v>
      </c>
    </row>
    <row r="60" spans="2:118" ht="12" customHeight="1">
      <c r="B60" s="30">
        <v>10</v>
      </c>
      <c r="C60" s="91" t="str">
        <f t="shared" si="0"/>
        <v>Thép v4-11k</v>
      </c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86" t="str">
        <f t="shared" si="1"/>
        <v>cây</v>
      </c>
      <c r="P60" s="86"/>
      <c r="Q60" s="86"/>
      <c r="R60" s="80">
        <f t="shared" si="2"/>
        <v>44</v>
      </c>
      <c r="S60" s="80"/>
      <c r="T60" s="80"/>
      <c r="U60" s="80"/>
      <c r="V60" s="90">
        <f t="shared" si="3"/>
        <v>170500</v>
      </c>
      <c r="W60" s="90"/>
      <c r="X60" s="90"/>
      <c r="Y60" s="90"/>
      <c r="Z60" s="90"/>
      <c r="AA60" s="90">
        <f t="shared" si="4"/>
        <v>7502000</v>
      </c>
      <c r="AB60" s="90"/>
      <c r="AC60" s="90"/>
      <c r="AD60" s="90"/>
      <c r="AE60" s="90"/>
      <c r="AF60" s="90"/>
      <c r="AI60" s="30" t="str">
        <f t="shared" si="15"/>
        <v/>
      </c>
      <c r="AJ60" s="91" t="str">
        <f t="shared" si="5"/>
        <v>Thép v4-11k</v>
      </c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86" t="str">
        <f t="shared" si="6"/>
        <v>cây</v>
      </c>
      <c r="AW60" s="86"/>
      <c r="AX60" s="86"/>
      <c r="AY60" s="80">
        <f t="shared" si="7"/>
        <v>44</v>
      </c>
      <c r="AZ60" s="80"/>
      <c r="BA60" s="80"/>
      <c r="BB60" s="80"/>
      <c r="BC60" s="87">
        <f t="shared" si="8"/>
        <v>170500</v>
      </c>
      <c r="BD60" s="88"/>
      <c r="BE60" s="88"/>
      <c r="BF60" s="88"/>
      <c r="BG60" s="89"/>
      <c r="BH60" s="90">
        <f t="shared" si="9"/>
        <v>7502000</v>
      </c>
      <c r="BI60" s="90"/>
      <c r="BJ60" s="90"/>
      <c r="BK60" s="90"/>
      <c r="BL60" s="90"/>
      <c r="BM60" s="90"/>
      <c r="BP60" s="30" t="str">
        <f t="shared" si="16"/>
        <v/>
      </c>
      <c r="BQ60" s="91" t="str">
        <f t="shared" si="10"/>
        <v>Thép v4-11k</v>
      </c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86" t="str">
        <f t="shared" si="11"/>
        <v>cây</v>
      </c>
      <c r="CD60" s="86"/>
      <c r="CE60" s="86"/>
      <c r="CF60" s="80">
        <f t="shared" si="12"/>
        <v>44</v>
      </c>
      <c r="CG60" s="80"/>
      <c r="CH60" s="80"/>
      <c r="CI60" s="80"/>
      <c r="CJ60" s="80">
        <f t="shared" si="13"/>
        <v>170500</v>
      </c>
      <c r="CK60" s="80"/>
      <c r="CL60" s="80"/>
      <c r="CM60" s="80"/>
      <c r="CN60" s="80"/>
      <c r="CO60" s="80">
        <f t="shared" si="14"/>
        <v>7502000</v>
      </c>
      <c r="CP60" s="80"/>
      <c r="CQ60" s="80"/>
      <c r="CR60" s="80"/>
      <c r="CS60" s="80"/>
      <c r="CT60" s="80"/>
      <c r="DA60" s="1" t="s">
        <v>82</v>
      </c>
      <c r="DB60" s="1" t="s">
        <v>83</v>
      </c>
      <c r="DD60" s="1" t="s">
        <v>65</v>
      </c>
      <c r="DH60" s="1">
        <v>44</v>
      </c>
      <c r="DI60" s="1">
        <v>170500</v>
      </c>
      <c r="DL60" s="1">
        <v>7502000</v>
      </c>
      <c r="DN60" s="1">
        <v>1</v>
      </c>
    </row>
    <row r="61" spans="2:118" ht="12" customHeight="1">
      <c r="B61" s="31">
        <v>11</v>
      </c>
      <c r="C61" s="81" t="str">
        <f t="shared" si="0"/>
        <v>lưới 1,2m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2" t="str">
        <f t="shared" si="1"/>
        <v>kg</v>
      </c>
      <c r="P61" s="82"/>
      <c r="Q61" s="82"/>
      <c r="R61" s="83">
        <f t="shared" si="2"/>
        <v>606.5</v>
      </c>
      <c r="S61" s="83"/>
      <c r="T61" s="83"/>
      <c r="U61" s="83"/>
      <c r="V61" s="84">
        <f t="shared" si="3"/>
        <v>19500</v>
      </c>
      <c r="W61" s="84"/>
      <c r="X61" s="84"/>
      <c r="Y61" s="84"/>
      <c r="Z61" s="84"/>
      <c r="AA61" s="85">
        <f t="shared" si="4"/>
        <v>11826750</v>
      </c>
      <c r="AB61" s="85"/>
      <c r="AC61" s="85"/>
      <c r="AD61" s="85"/>
      <c r="AE61" s="85"/>
      <c r="AF61" s="85"/>
      <c r="AI61" s="31" t="str">
        <f>IF($B$30="","",$B$30)</f>
        <v/>
      </c>
      <c r="AJ61" s="81" t="str">
        <f t="shared" si="5"/>
        <v>lưới 1,2m</v>
      </c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2" t="str">
        <f t="shared" si="6"/>
        <v>kg</v>
      </c>
      <c r="AW61" s="82"/>
      <c r="AX61" s="82"/>
      <c r="AY61" s="83">
        <f t="shared" si="7"/>
        <v>606.5</v>
      </c>
      <c r="AZ61" s="83"/>
      <c r="BA61" s="83"/>
      <c r="BB61" s="83"/>
      <c r="BC61" s="94">
        <f t="shared" si="8"/>
        <v>19500</v>
      </c>
      <c r="BD61" s="95"/>
      <c r="BE61" s="95"/>
      <c r="BF61" s="95"/>
      <c r="BG61" s="96"/>
      <c r="BH61" s="85">
        <f t="shared" si="9"/>
        <v>11826750</v>
      </c>
      <c r="BI61" s="85"/>
      <c r="BJ61" s="85"/>
      <c r="BK61" s="85"/>
      <c r="BL61" s="85"/>
      <c r="BM61" s="85"/>
      <c r="BP61" s="31" t="str">
        <f>IF($B$30="","",$B$30)</f>
        <v/>
      </c>
      <c r="BQ61" s="81" t="str">
        <f t="shared" si="10"/>
        <v>lưới 1,2m</v>
      </c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2" t="str">
        <f t="shared" si="11"/>
        <v>kg</v>
      </c>
      <c r="CD61" s="82"/>
      <c r="CE61" s="82"/>
      <c r="CF61" s="83">
        <f t="shared" si="12"/>
        <v>606.5</v>
      </c>
      <c r="CG61" s="83"/>
      <c r="CH61" s="83"/>
      <c r="CI61" s="83"/>
      <c r="CJ61" s="83">
        <f t="shared" si="13"/>
        <v>19500</v>
      </c>
      <c r="CK61" s="83"/>
      <c r="CL61" s="83"/>
      <c r="CM61" s="83"/>
      <c r="CN61" s="83"/>
      <c r="CO61" s="83">
        <f t="shared" si="14"/>
        <v>11826750</v>
      </c>
      <c r="CP61" s="83"/>
      <c r="CQ61" s="83"/>
      <c r="CR61" s="83"/>
      <c r="CS61" s="83"/>
      <c r="CT61" s="83"/>
      <c r="DA61" s="1" t="s">
        <v>84</v>
      </c>
      <c r="DB61" s="1" t="s">
        <v>85</v>
      </c>
      <c r="DD61" s="1" t="s">
        <v>86</v>
      </c>
      <c r="DH61" s="1">
        <v>606.5</v>
      </c>
      <c r="DI61" s="1">
        <v>19500</v>
      </c>
      <c r="DL61" s="1">
        <v>11826750</v>
      </c>
      <c r="DN61" s="1">
        <v>1</v>
      </c>
    </row>
    <row r="62" spans="2:118" s="33" customFormat="1" ht="13.5" customHeight="1">
      <c r="B62" s="32"/>
      <c r="C62" s="74" t="s">
        <v>30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92"/>
      <c r="P62" s="92"/>
      <c r="Q62" s="92"/>
      <c r="R62" s="83"/>
      <c r="S62" s="83"/>
      <c r="T62" s="83"/>
      <c r="U62" s="83"/>
      <c r="V62" s="93"/>
      <c r="W62" s="93"/>
      <c r="X62" s="93"/>
      <c r="Y62" s="93"/>
      <c r="Z62" s="93"/>
      <c r="AA62" s="93">
        <f>SUM(AA51:AA61)</f>
        <v>104434150</v>
      </c>
      <c r="AB62" s="93"/>
      <c r="AC62" s="93"/>
      <c r="AD62" s="93"/>
      <c r="AE62" s="93"/>
      <c r="AF62" s="93"/>
      <c r="AI62" s="32"/>
      <c r="AJ62" s="74" t="s">
        <v>30</v>
      </c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92"/>
      <c r="AW62" s="92"/>
      <c r="AX62" s="92"/>
      <c r="AY62" s="83"/>
      <c r="AZ62" s="83"/>
      <c r="BA62" s="83"/>
      <c r="BB62" s="83"/>
      <c r="BC62" s="93"/>
      <c r="BD62" s="93"/>
      <c r="BE62" s="93"/>
      <c r="BF62" s="93"/>
      <c r="BG62" s="93"/>
      <c r="BH62" s="93">
        <f>SUM(BH51:BH61)</f>
        <v>104434150</v>
      </c>
      <c r="BI62" s="93"/>
      <c r="BJ62" s="93"/>
      <c r="BK62" s="93"/>
      <c r="BL62" s="93"/>
      <c r="BM62" s="93"/>
      <c r="BP62" s="34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 t="s">
        <v>31</v>
      </c>
      <c r="CI62" s="35"/>
      <c r="CJ62" s="35"/>
      <c r="CK62" s="35"/>
      <c r="CL62" s="35"/>
      <c r="CM62" s="35"/>
      <c r="CN62" s="35"/>
      <c r="CO62" s="97">
        <f>SUM(CO51:CO61)</f>
        <v>104434150</v>
      </c>
      <c r="CP62" s="97"/>
      <c r="CQ62" s="97"/>
      <c r="CR62" s="97"/>
      <c r="CS62" s="97"/>
      <c r="CT62" s="98"/>
    </row>
    <row r="63" spans="2:118" s="33" customFormat="1" ht="12" hidden="1" customHeight="1">
      <c r="B63" s="32"/>
      <c r="C63" s="74" t="s">
        <v>32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92"/>
      <c r="P63" s="92"/>
      <c r="Q63" s="92"/>
      <c r="R63" s="83"/>
      <c r="S63" s="83"/>
      <c r="T63" s="83"/>
      <c r="U63" s="83"/>
      <c r="V63" s="83"/>
      <c r="W63" s="83"/>
      <c r="X63" s="83"/>
      <c r="Y63" s="83"/>
      <c r="Z63" s="83"/>
      <c r="AA63" s="93">
        <f>IF($A$4="","",$A$4)</f>
        <v>0</v>
      </c>
      <c r="AB63" s="93"/>
      <c r="AC63" s="93"/>
      <c r="AD63" s="93"/>
      <c r="AE63" s="93"/>
      <c r="AF63" s="93"/>
      <c r="AI63" s="32"/>
      <c r="AJ63" s="74" t="s">
        <v>32</v>
      </c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92"/>
      <c r="AW63" s="92"/>
      <c r="AX63" s="92"/>
      <c r="AY63" s="83"/>
      <c r="AZ63" s="83"/>
      <c r="BA63" s="83"/>
      <c r="BB63" s="83"/>
      <c r="BC63" s="83"/>
      <c r="BD63" s="83"/>
      <c r="BE63" s="83"/>
      <c r="BF63" s="83"/>
      <c r="BG63" s="83"/>
      <c r="BH63" s="93">
        <f>IF($A$4="","",$A$4)</f>
        <v>0</v>
      </c>
      <c r="BI63" s="93"/>
      <c r="BJ63" s="93"/>
      <c r="BK63" s="93"/>
      <c r="BL63" s="93"/>
      <c r="BM63" s="93"/>
      <c r="BP63" s="34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 t="s">
        <v>32</v>
      </c>
      <c r="CI63" s="35"/>
      <c r="CJ63" s="35"/>
      <c r="CK63" s="35"/>
      <c r="CL63" s="35"/>
      <c r="CM63" s="35"/>
      <c r="CN63" s="35"/>
      <c r="CO63" s="97">
        <f>IF($A$4="","",$A$4)</f>
        <v>0</v>
      </c>
      <c r="CP63" s="97"/>
      <c r="CQ63" s="97"/>
      <c r="CR63" s="97"/>
      <c r="CS63" s="97"/>
      <c r="CT63" s="98"/>
    </row>
    <row r="64" spans="2:118" s="33" customFormat="1">
      <c r="B64" s="32"/>
      <c r="C64" s="74" t="s">
        <v>33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92"/>
      <c r="P64" s="92"/>
      <c r="Q64" s="92"/>
      <c r="R64" s="83"/>
      <c r="S64" s="83"/>
      <c r="T64" s="83"/>
      <c r="U64" s="83"/>
      <c r="V64" s="83"/>
      <c r="W64" s="83"/>
      <c r="X64" s="83"/>
      <c r="Y64" s="83"/>
      <c r="Z64" s="83"/>
      <c r="AA64" s="93">
        <f>$E$4</f>
        <v>0</v>
      </c>
      <c r="AB64" s="93"/>
      <c r="AC64" s="93"/>
      <c r="AD64" s="93"/>
      <c r="AE64" s="93"/>
      <c r="AF64" s="93"/>
      <c r="AI64" s="32"/>
      <c r="AJ64" s="74" t="s">
        <v>33</v>
      </c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92"/>
      <c r="AW64" s="92"/>
      <c r="AX64" s="92"/>
      <c r="AY64" s="83"/>
      <c r="AZ64" s="83"/>
      <c r="BA64" s="83"/>
      <c r="BB64" s="83"/>
      <c r="BC64" s="83"/>
      <c r="BD64" s="83"/>
      <c r="BE64" s="83"/>
      <c r="BF64" s="83"/>
      <c r="BG64" s="83"/>
      <c r="BH64" s="93">
        <f>$E$4</f>
        <v>0</v>
      </c>
      <c r="BI64" s="93"/>
      <c r="BJ64" s="93"/>
      <c r="BK64" s="93"/>
      <c r="BL64" s="93"/>
      <c r="BM64" s="93"/>
      <c r="BP64" s="34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 t="s">
        <v>34</v>
      </c>
      <c r="CI64" s="35"/>
      <c r="CJ64" s="35"/>
      <c r="CK64" s="35"/>
      <c r="CL64" s="35"/>
      <c r="CM64" s="35"/>
      <c r="CN64" s="35"/>
      <c r="CO64" s="97">
        <f>IF($C$4="","",$C$4)</f>
        <v>0</v>
      </c>
      <c r="CP64" s="97"/>
      <c r="CQ64" s="97"/>
      <c r="CR64" s="97"/>
      <c r="CS64" s="97"/>
      <c r="CT64" s="98"/>
    </row>
    <row r="65" spans="2:98" s="33" customFormat="1" ht="14.25" customHeight="1">
      <c r="B65" s="32"/>
      <c r="C65" s="74" t="s">
        <v>35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92"/>
      <c r="P65" s="92"/>
      <c r="Q65" s="92"/>
      <c r="R65" s="83"/>
      <c r="S65" s="83"/>
      <c r="T65" s="83"/>
      <c r="U65" s="83"/>
      <c r="V65" s="83"/>
      <c r="W65" s="83"/>
      <c r="X65" s="83"/>
      <c r="Y65" s="83"/>
      <c r="Z65" s="83"/>
      <c r="AA65" s="93">
        <f>AA62+AA64</f>
        <v>104434150</v>
      </c>
      <c r="AB65" s="93"/>
      <c r="AC65" s="93"/>
      <c r="AD65" s="93"/>
      <c r="AE65" s="93"/>
      <c r="AF65" s="93"/>
      <c r="AI65" s="32"/>
      <c r="AJ65" s="74" t="s">
        <v>35</v>
      </c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92"/>
      <c r="AW65" s="92"/>
      <c r="AX65" s="92"/>
      <c r="AY65" s="83"/>
      <c r="AZ65" s="83"/>
      <c r="BA65" s="83"/>
      <c r="BB65" s="83"/>
      <c r="BC65" s="83"/>
      <c r="BD65" s="83"/>
      <c r="BE65" s="83"/>
      <c r="BF65" s="83"/>
      <c r="BG65" s="83"/>
      <c r="BH65" s="93" t="s">
        <v>36</v>
      </c>
      <c r="BI65" s="93"/>
      <c r="BJ65" s="93"/>
      <c r="BK65" s="93"/>
      <c r="BL65" s="93"/>
      <c r="BM65" s="93"/>
      <c r="BP65" s="34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 t="s">
        <v>37</v>
      </c>
      <c r="CI65" s="35"/>
      <c r="CJ65" s="35"/>
      <c r="CK65" s="35"/>
      <c r="CL65" s="35"/>
      <c r="CM65" s="35"/>
      <c r="CN65" s="35"/>
      <c r="CO65" s="97">
        <f>IF(CO62="",0,CO62)-IF(CO63="",0,CO63)+IF(CO64="",0,CO64)</f>
        <v>104434150</v>
      </c>
      <c r="CP65" s="97"/>
      <c r="CQ65" s="97"/>
      <c r="CR65" s="97"/>
      <c r="CS65" s="97"/>
      <c r="CT65" s="98"/>
    </row>
    <row r="66" spans="2:98" ht="12.75" hidden="1" customHeight="1">
      <c r="B66" s="99" t="s">
        <v>38</v>
      </c>
      <c r="C66" s="100"/>
      <c r="D66" s="100"/>
      <c r="E66" s="100"/>
      <c r="F66" s="100"/>
      <c r="G66" s="100"/>
      <c r="H66" s="101" t="str">
        <f>IF($D$4="","",$D$4)</f>
        <v>Một trăm lẻ bốn triệu, bốn trăm ba mươi bốn ngàn, một trăm năm mươi đồng y.</v>
      </c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2"/>
      <c r="AI66" s="99" t="s">
        <v>38</v>
      </c>
      <c r="AJ66" s="100"/>
      <c r="AK66" s="100"/>
      <c r="AL66" s="100"/>
      <c r="AM66" s="100"/>
      <c r="AN66" s="100"/>
      <c r="AO66" s="101" t="str">
        <f>IF($D$4="","",$D$4)</f>
        <v>Một trăm lẻ bốn triệu, bốn trăm ba mươi bốn ngàn, một trăm năm mươi đồng y.</v>
      </c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P66" s="99" t="s">
        <v>38</v>
      </c>
      <c r="BQ66" s="100"/>
      <c r="BR66" s="100"/>
      <c r="BS66" s="100"/>
      <c r="BT66" s="100"/>
      <c r="BU66" s="100"/>
      <c r="BV66" s="101" t="str">
        <f>IF($D$4="","",$D$4)</f>
        <v>Một trăm lẻ bốn triệu, bốn trăm ba mươi bốn ngàn, một trăm năm mươi đồng y.</v>
      </c>
      <c r="BW66" s="101"/>
      <c r="BX66" s="101"/>
      <c r="BY66" s="101"/>
      <c r="BZ66" s="101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1"/>
      <c r="CM66" s="101"/>
      <c r="CN66" s="101"/>
      <c r="CO66" s="101"/>
      <c r="CP66" s="101"/>
      <c r="CQ66" s="101"/>
      <c r="CR66" s="101"/>
      <c r="CS66" s="101"/>
      <c r="CT66" s="102"/>
    </row>
    <row r="67" spans="2:98" s="39" customFormat="1" ht="17.25" customHeight="1">
      <c r="B67" s="36" t="s">
        <v>39</v>
      </c>
      <c r="C67" s="17"/>
      <c r="D67" s="17"/>
      <c r="E67" s="17"/>
      <c r="F67" s="17"/>
      <c r="G67" s="17"/>
      <c r="H67" s="17"/>
      <c r="I67" s="54" t="str">
        <f>IF($J$1="","",$J$1)</f>
        <v/>
      </c>
      <c r="J67" s="54"/>
      <c r="K67" s="54"/>
      <c r="L67" s="54"/>
      <c r="M67" s="54"/>
      <c r="N67" s="54"/>
      <c r="O67" s="54"/>
      <c r="P67" s="54"/>
      <c r="Q67" s="54"/>
      <c r="R67" s="54"/>
      <c r="S67" s="17"/>
      <c r="T67" s="17"/>
      <c r="U67" s="63" t="s">
        <v>11</v>
      </c>
      <c r="V67" s="63"/>
      <c r="W67" s="37" t="str">
        <f>IF($A$1="","",RIGHT("00"&amp;$A$1,2))</f>
        <v>04</v>
      </c>
      <c r="X67" s="66" t="s">
        <v>12</v>
      </c>
      <c r="Y67" s="66"/>
      <c r="Z67" s="66"/>
      <c r="AA67" s="38" t="str">
        <f>IF($B$1="","",RIGHT("00"&amp;$B$1,2))</f>
        <v>07</v>
      </c>
      <c r="AB67" s="66" t="s">
        <v>13</v>
      </c>
      <c r="AC67" s="66"/>
      <c r="AD67" s="66"/>
      <c r="AE67" s="54">
        <f>IF($C$1="","",$C$1)</f>
        <v>2019</v>
      </c>
      <c r="AF67" s="69"/>
      <c r="AI67" s="36" t="s">
        <v>39</v>
      </c>
      <c r="AJ67" s="17"/>
      <c r="AK67" s="17"/>
      <c r="AL67" s="17"/>
      <c r="AM67" s="17"/>
      <c r="AN67" s="17"/>
      <c r="AO67" s="17"/>
      <c r="AP67" s="54" t="str">
        <f>IF($J$1="","",$J$1)</f>
        <v/>
      </c>
      <c r="AQ67" s="54"/>
      <c r="AR67" s="54"/>
      <c r="AS67" s="54"/>
      <c r="AT67" s="54"/>
      <c r="AU67" s="54"/>
      <c r="AV67" s="54"/>
      <c r="AW67" s="54"/>
      <c r="AX67" s="54"/>
      <c r="AY67" s="54"/>
      <c r="AZ67" s="17"/>
      <c r="BA67" s="17"/>
      <c r="BB67" s="63" t="s">
        <v>11</v>
      </c>
      <c r="BC67" s="63"/>
      <c r="BD67" s="37" t="str">
        <f>IF($A$1="","",RIGHT("00"&amp;$A$1,2))</f>
        <v>04</v>
      </c>
      <c r="BE67" s="66" t="s">
        <v>12</v>
      </c>
      <c r="BF67" s="66"/>
      <c r="BG67" s="66"/>
      <c r="BH67" s="38" t="str">
        <f>IF($B$1="","",RIGHT("00"&amp;$B$1,2))</f>
        <v>07</v>
      </c>
      <c r="BI67" s="66" t="s">
        <v>13</v>
      </c>
      <c r="BJ67" s="66"/>
      <c r="BK67" s="66"/>
      <c r="BL67" s="54">
        <f>IF($C$1="","",$C$1)</f>
        <v>2019</v>
      </c>
      <c r="BM67" s="69"/>
      <c r="BP67" s="36" t="s">
        <v>39</v>
      </c>
      <c r="BQ67" s="17"/>
      <c r="BR67" s="17"/>
      <c r="BS67" s="17"/>
      <c r="BT67" s="17"/>
      <c r="BU67" s="17"/>
      <c r="BV67" s="17"/>
      <c r="BW67" s="54" t="str">
        <f>IF($J$1="","",$J$1)</f>
        <v/>
      </c>
      <c r="BX67" s="54"/>
      <c r="BY67" s="54"/>
      <c r="BZ67" s="54"/>
      <c r="CA67" s="54"/>
      <c r="CB67" s="54"/>
      <c r="CC67" s="54"/>
      <c r="CD67" s="54"/>
      <c r="CE67" s="54"/>
      <c r="CF67" s="54"/>
      <c r="CG67" s="17"/>
      <c r="CH67" s="17"/>
      <c r="CI67" s="63" t="s">
        <v>11</v>
      </c>
      <c r="CJ67" s="63"/>
      <c r="CK67" s="37" t="str">
        <f>IF($A$1="","",RIGHT("00"&amp;$A$1,2))</f>
        <v>04</v>
      </c>
      <c r="CL67" s="66" t="s">
        <v>12</v>
      </c>
      <c r="CM67" s="66"/>
      <c r="CN67" s="66"/>
      <c r="CO67" s="38" t="str">
        <f>IF($B$1="","",RIGHT("00"&amp;$B$1,2))</f>
        <v>07</v>
      </c>
      <c r="CP67" s="66" t="s">
        <v>13</v>
      </c>
      <c r="CQ67" s="66"/>
      <c r="CR67" s="66"/>
      <c r="CS67" s="54">
        <f>IF($C$1="","",$C$1)</f>
        <v>2019</v>
      </c>
      <c r="CT67" s="69"/>
    </row>
    <row r="68" spans="2:98" ht="12" customHeight="1">
      <c r="B68" s="103" t="s">
        <v>40</v>
      </c>
      <c r="C68" s="73"/>
      <c r="D68" s="73"/>
      <c r="E68" s="73"/>
      <c r="F68" s="73"/>
      <c r="G68" s="73"/>
      <c r="H68" s="73" t="s">
        <v>41</v>
      </c>
      <c r="I68" s="73"/>
      <c r="J68" s="73"/>
      <c r="K68" s="73"/>
      <c r="L68" s="73"/>
      <c r="M68" s="73"/>
      <c r="N68" s="73"/>
      <c r="O68" s="73"/>
      <c r="P68" s="73" t="s">
        <v>42</v>
      </c>
      <c r="Q68" s="73"/>
      <c r="R68" s="73"/>
      <c r="S68" s="73"/>
      <c r="T68" s="73"/>
      <c r="U68" s="73"/>
      <c r="V68" s="73"/>
      <c r="W68" s="19"/>
      <c r="X68" s="19"/>
      <c r="Y68" s="19"/>
      <c r="Z68" s="73" t="s">
        <v>43</v>
      </c>
      <c r="AA68" s="73"/>
      <c r="AB68" s="73"/>
      <c r="AC68" s="73"/>
      <c r="AD68" s="73"/>
      <c r="AE68" s="73"/>
      <c r="AF68" s="104"/>
      <c r="AI68" s="103" t="s">
        <v>40</v>
      </c>
      <c r="AJ68" s="73"/>
      <c r="AK68" s="73"/>
      <c r="AL68" s="73"/>
      <c r="AM68" s="73"/>
      <c r="AN68" s="73"/>
      <c r="AO68" s="73" t="s">
        <v>41</v>
      </c>
      <c r="AP68" s="73"/>
      <c r="AQ68" s="73"/>
      <c r="AR68" s="73"/>
      <c r="AS68" s="73"/>
      <c r="AT68" s="73"/>
      <c r="AU68" s="73"/>
      <c r="AV68" s="73"/>
      <c r="AW68" s="73" t="s">
        <v>42</v>
      </c>
      <c r="AX68" s="73"/>
      <c r="AY68" s="73"/>
      <c r="AZ68" s="73"/>
      <c r="BA68" s="73"/>
      <c r="BB68" s="73"/>
      <c r="BC68" s="73"/>
      <c r="BD68" s="19"/>
      <c r="BE68" s="19"/>
      <c r="BF68" s="19"/>
      <c r="BG68" s="73" t="s">
        <v>43</v>
      </c>
      <c r="BH68" s="73"/>
      <c r="BI68" s="73"/>
      <c r="BJ68" s="73"/>
      <c r="BK68" s="73"/>
      <c r="BL68" s="73"/>
      <c r="BM68" s="104"/>
      <c r="BP68" s="103" t="s">
        <v>40</v>
      </c>
      <c r="BQ68" s="73"/>
      <c r="BR68" s="73"/>
      <c r="BS68" s="73"/>
      <c r="BT68" s="73"/>
      <c r="BU68" s="73"/>
      <c r="BV68" s="73" t="s">
        <v>41</v>
      </c>
      <c r="BW68" s="73"/>
      <c r="BX68" s="73"/>
      <c r="BY68" s="73"/>
      <c r="BZ68" s="73" t="s">
        <v>44</v>
      </c>
      <c r="CA68" s="73"/>
      <c r="CB68" s="73"/>
      <c r="CC68" s="73"/>
      <c r="CD68" s="73"/>
      <c r="CE68" s="73"/>
      <c r="CF68" s="73" t="s">
        <v>45</v>
      </c>
      <c r="CG68" s="73"/>
      <c r="CH68" s="73"/>
      <c r="CI68" s="73"/>
      <c r="CJ68" s="73"/>
      <c r="CK68" s="73"/>
      <c r="CL68" s="73"/>
      <c r="CM68" s="73" t="s">
        <v>46</v>
      </c>
      <c r="CN68" s="73"/>
      <c r="CO68" s="73"/>
      <c r="CP68" s="73"/>
      <c r="CQ68" s="73"/>
      <c r="CR68" s="73"/>
      <c r="CS68" s="73"/>
      <c r="CT68" s="104"/>
    </row>
    <row r="69" spans="2:98" ht="11.25" customHeight="1">
      <c r="B69" s="105" t="s">
        <v>47</v>
      </c>
      <c r="C69" s="66"/>
      <c r="D69" s="66"/>
      <c r="E69" s="66"/>
      <c r="F69" s="66"/>
      <c r="G69" s="66"/>
      <c r="H69" s="66" t="s">
        <v>48</v>
      </c>
      <c r="I69" s="66"/>
      <c r="J69" s="66"/>
      <c r="K69" s="66"/>
      <c r="L69" s="66"/>
      <c r="M69" s="66"/>
      <c r="N69" s="66"/>
      <c r="O69" s="66"/>
      <c r="P69" s="8"/>
      <c r="Q69" s="8"/>
      <c r="R69" s="8"/>
      <c r="S69" s="8"/>
      <c r="T69" s="8"/>
      <c r="U69" s="8"/>
      <c r="V69" s="8"/>
      <c r="W69" s="8"/>
      <c r="X69" s="8"/>
      <c r="Y69" s="8"/>
      <c r="Z69" s="66" t="s">
        <v>47</v>
      </c>
      <c r="AA69" s="66"/>
      <c r="AB69" s="66"/>
      <c r="AC69" s="66"/>
      <c r="AD69" s="66"/>
      <c r="AE69" s="66"/>
      <c r="AF69" s="106"/>
      <c r="AI69" s="105" t="s">
        <v>47</v>
      </c>
      <c r="AJ69" s="66"/>
      <c r="AK69" s="66"/>
      <c r="AL69" s="66"/>
      <c r="AM69" s="66"/>
      <c r="AN69" s="66"/>
      <c r="AO69" s="66" t="s">
        <v>48</v>
      </c>
      <c r="AP69" s="66"/>
      <c r="AQ69" s="66"/>
      <c r="AR69" s="66"/>
      <c r="AS69" s="66"/>
      <c r="AT69" s="66"/>
      <c r="AU69" s="66"/>
      <c r="AV69" s="66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66" t="s">
        <v>47</v>
      </c>
      <c r="BH69" s="66"/>
      <c r="BI69" s="66"/>
      <c r="BJ69" s="66"/>
      <c r="BK69" s="66"/>
      <c r="BL69" s="66"/>
      <c r="BM69" s="106"/>
      <c r="BP69" s="105" t="s">
        <v>47</v>
      </c>
      <c r="BQ69" s="66"/>
      <c r="BR69" s="66"/>
      <c r="BS69" s="66"/>
      <c r="BT69" s="66"/>
      <c r="BU69" s="66"/>
      <c r="BV69" s="66" t="s">
        <v>48</v>
      </c>
      <c r="BW69" s="66"/>
      <c r="BX69" s="66"/>
      <c r="BY69" s="66"/>
      <c r="BZ69" s="66" t="s">
        <v>47</v>
      </c>
      <c r="CA69" s="66"/>
      <c r="CB69" s="66"/>
      <c r="CC69" s="66"/>
      <c r="CD69" s="66"/>
      <c r="CE69" s="66"/>
      <c r="CF69" s="66" t="s">
        <v>47</v>
      </c>
      <c r="CG69" s="66"/>
      <c r="CH69" s="66"/>
      <c r="CI69" s="66"/>
      <c r="CJ69" s="66"/>
      <c r="CK69" s="66"/>
      <c r="CL69" s="66"/>
      <c r="CM69" s="66" t="s">
        <v>47</v>
      </c>
      <c r="CN69" s="66"/>
      <c r="CO69" s="66"/>
      <c r="CP69" s="66"/>
      <c r="CQ69" s="66"/>
      <c r="CR69" s="66"/>
      <c r="CS69" s="66"/>
      <c r="CT69" s="106"/>
    </row>
    <row r="70" spans="2:98">
      <c r="B70" s="3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7"/>
      <c r="AI70" s="36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7"/>
      <c r="BP70" s="36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7"/>
    </row>
    <row r="71" spans="2:98">
      <c r="B71" s="3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7"/>
      <c r="AI71" s="36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7"/>
      <c r="BP71" s="36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7"/>
    </row>
    <row r="72" spans="2:98">
      <c r="B72" s="3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7"/>
      <c r="AI72" s="36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7"/>
      <c r="BP72" s="36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7"/>
    </row>
    <row r="73" spans="2:98" ht="15" customHeight="1"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107" t="str">
        <f>IF($L$2="","",$L$2)</f>
        <v>12619  hoàng minh</v>
      </c>
      <c r="Q73" s="107"/>
      <c r="R73" s="107"/>
      <c r="S73" s="107"/>
      <c r="T73" s="107"/>
      <c r="U73" s="107"/>
      <c r="V73" s="107"/>
      <c r="W73" s="41"/>
      <c r="X73" s="41"/>
      <c r="Y73" s="41"/>
      <c r="Z73" s="41"/>
      <c r="AA73" s="41"/>
      <c r="AB73" s="41"/>
      <c r="AC73" s="41"/>
      <c r="AD73" s="41"/>
      <c r="AE73" s="41"/>
      <c r="AF73" s="42"/>
      <c r="AI73" s="40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 t="str">
        <f>IF($L$2="","",$L$2)</f>
        <v>12619  hoàng minh</v>
      </c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2"/>
      <c r="BP73" s="40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2"/>
    </row>
  </sheetData>
  <mergeCells count="350">
    <mergeCell ref="CJ59:CN59"/>
    <mergeCell ref="CO59:CT59"/>
    <mergeCell ref="CO58:CT58"/>
    <mergeCell ref="C59:N59"/>
    <mergeCell ref="O59:Q59"/>
    <mergeCell ref="R59:U59"/>
    <mergeCell ref="V59:Z59"/>
    <mergeCell ref="AA59:AF59"/>
    <mergeCell ref="AJ59:AU59"/>
    <mergeCell ref="AV59:AX59"/>
    <mergeCell ref="AY59:BB59"/>
    <mergeCell ref="BC59:BG59"/>
    <mergeCell ref="BC58:BG58"/>
    <mergeCell ref="BH58:BM58"/>
    <mergeCell ref="BQ58:CB58"/>
    <mergeCell ref="CC58:CE58"/>
    <mergeCell ref="CF58:CI58"/>
    <mergeCell ref="CJ58:CN58"/>
    <mergeCell ref="BC57:BG57"/>
    <mergeCell ref="BH57:BM57"/>
    <mergeCell ref="BQ57:CB57"/>
    <mergeCell ref="CC57:CE57"/>
    <mergeCell ref="CF57:CI57"/>
    <mergeCell ref="BH59:BM59"/>
    <mergeCell ref="BQ59:CB59"/>
    <mergeCell ref="CC59:CE59"/>
    <mergeCell ref="CF59:CI59"/>
    <mergeCell ref="C58:N58"/>
    <mergeCell ref="O58:Q58"/>
    <mergeCell ref="R58:U58"/>
    <mergeCell ref="V58:Z58"/>
    <mergeCell ref="AA58:AF58"/>
    <mergeCell ref="AJ58:AU58"/>
    <mergeCell ref="AV58:AX58"/>
    <mergeCell ref="AY58:BB58"/>
    <mergeCell ref="AY57:BB57"/>
    <mergeCell ref="CF56:CI56"/>
    <mergeCell ref="CJ56:CN56"/>
    <mergeCell ref="CO56:CT56"/>
    <mergeCell ref="C57:N57"/>
    <mergeCell ref="O57:Q57"/>
    <mergeCell ref="R57:U57"/>
    <mergeCell ref="V57:Z57"/>
    <mergeCell ref="AA57:AF57"/>
    <mergeCell ref="AJ57:AU57"/>
    <mergeCell ref="AV57:AX57"/>
    <mergeCell ref="AV56:AX56"/>
    <mergeCell ref="AY56:BB56"/>
    <mergeCell ref="BC56:BG56"/>
    <mergeCell ref="BH56:BM56"/>
    <mergeCell ref="BQ56:CB56"/>
    <mergeCell ref="CC56:CE56"/>
    <mergeCell ref="C56:N56"/>
    <mergeCell ref="O56:Q56"/>
    <mergeCell ref="R56:U56"/>
    <mergeCell ref="V56:Z56"/>
    <mergeCell ref="AA56:AF56"/>
    <mergeCell ref="AJ56:AU56"/>
    <mergeCell ref="CJ57:CN57"/>
    <mergeCell ref="CO57:CT57"/>
    <mergeCell ref="CJ55:CN55"/>
    <mergeCell ref="CO55:CT55"/>
    <mergeCell ref="CO54:CT54"/>
    <mergeCell ref="C55:N55"/>
    <mergeCell ref="O55:Q55"/>
    <mergeCell ref="R55:U55"/>
    <mergeCell ref="V55:Z55"/>
    <mergeCell ref="AA55:AF55"/>
    <mergeCell ref="AJ55:AU55"/>
    <mergeCell ref="AV55:AX55"/>
    <mergeCell ref="AY55:BB55"/>
    <mergeCell ref="BC55:BG55"/>
    <mergeCell ref="BC54:BG54"/>
    <mergeCell ref="BH54:BM54"/>
    <mergeCell ref="BQ54:CB54"/>
    <mergeCell ref="CC54:CE54"/>
    <mergeCell ref="CF54:CI54"/>
    <mergeCell ref="CJ54:CN54"/>
    <mergeCell ref="BC53:BG53"/>
    <mergeCell ref="BH53:BM53"/>
    <mergeCell ref="BQ53:CB53"/>
    <mergeCell ref="CC53:CE53"/>
    <mergeCell ref="CF53:CI53"/>
    <mergeCell ref="BH55:BM55"/>
    <mergeCell ref="BQ55:CB55"/>
    <mergeCell ref="CC55:CE55"/>
    <mergeCell ref="CF55:CI55"/>
    <mergeCell ref="C54:N54"/>
    <mergeCell ref="O54:Q54"/>
    <mergeCell ref="R54:U54"/>
    <mergeCell ref="V54:Z54"/>
    <mergeCell ref="AA54:AF54"/>
    <mergeCell ref="AJ54:AU54"/>
    <mergeCell ref="AV54:AX54"/>
    <mergeCell ref="AY54:BB54"/>
    <mergeCell ref="AY53:BB53"/>
    <mergeCell ref="CF52:CI52"/>
    <mergeCell ref="CJ52:CN52"/>
    <mergeCell ref="CO52:CT52"/>
    <mergeCell ref="C53:N53"/>
    <mergeCell ref="O53:Q53"/>
    <mergeCell ref="R53:U53"/>
    <mergeCell ref="V53:Z53"/>
    <mergeCell ref="AA53:AF53"/>
    <mergeCell ref="AJ53:AU53"/>
    <mergeCell ref="AV53:AX53"/>
    <mergeCell ref="AV52:AX52"/>
    <mergeCell ref="AY52:BB52"/>
    <mergeCell ref="BC52:BG52"/>
    <mergeCell ref="BH52:BM52"/>
    <mergeCell ref="BQ52:CB52"/>
    <mergeCell ref="CC52:CE52"/>
    <mergeCell ref="C52:N52"/>
    <mergeCell ref="O52:Q52"/>
    <mergeCell ref="R52:U52"/>
    <mergeCell ref="V52:Z52"/>
    <mergeCell ref="AA52:AF52"/>
    <mergeCell ref="AJ52:AU52"/>
    <mergeCell ref="CJ53:CN53"/>
    <mergeCell ref="CO53:CT53"/>
    <mergeCell ref="BP69:BU69"/>
    <mergeCell ref="BV69:BY69"/>
    <mergeCell ref="BZ69:CE69"/>
    <mergeCell ref="CF69:CL69"/>
    <mergeCell ref="CM69:CT69"/>
    <mergeCell ref="P73:V73"/>
    <mergeCell ref="B69:G69"/>
    <mergeCell ref="H69:O69"/>
    <mergeCell ref="Z69:AF69"/>
    <mergeCell ref="AI69:AN69"/>
    <mergeCell ref="AO69:AV69"/>
    <mergeCell ref="BG69:BM69"/>
    <mergeCell ref="BP68:BU68"/>
    <mergeCell ref="BV68:BY68"/>
    <mergeCell ref="BZ68:CE68"/>
    <mergeCell ref="CF68:CL68"/>
    <mergeCell ref="CM68:CT68"/>
    <mergeCell ref="CL67:CN67"/>
    <mergeCell ref="CP67:CR67"/>
    <mergeCell ref="CS67:CT67"/>
    <mergeCell ref="BI67:BK67"/>
    <mergeCell ref="BL67:BM67"/>
    <mergeCell ref="BW67:CF67"/>
    <mergeCell ref="CI67:CJ67"/>
    <mergeCell ref="B68:G68"/>
    <mergeCell ref="H68:O68"/>
    <mergeCell ref="P68:V68"/>
    <mergeCell ref="Z68:AF68"/>
    <mergeCell ref="AI68:AN68"/>
    <mergeCell ref="AO68:AV68"/>
    <mergeCell ref="AW68:BC68"/>
    <mergeCell ref="BB67:BC67"/>
    <mergeCell ref="BE67:BG67"/>
    <mergeCell ref="I67:R67"/>
    <mergeCell ref="U67:V67"/>
    <mergeCell ref="X67:Z67"/>
    <mergeCell ref="AB67:AD67"/>
    <mergeCell ref="AE67:AF67"/>
    <mergeCell ref="AP67:AY67"/>
    <mergeCell ref="BG68:BM68"/>
    <mergeCell ref="BH64:BM64"/>
    <mergeCell ref="CO64:CT64"/>
    <mergeCell ref="C65:N65"/>
    <mergeCell ref="O65:Q65"/>
    <mergeCell ref="R65:U65"/>
    <mergeCell ref="V65:Z65"/>
    <mergeCell ref="AA65:AF65"/>
    <mergeCell ref="B66:G66"/>
    <mergeCell ref="H66:AF66"/>
    <mergeCell ref="AI66:AN66"/>
    <mergeCell ref="AO66:BM66"/>
    <mergeCell ref="BP66:BU66"/>
    <mergeCell ref="BV66:CT66"/>
    <mergeCell ref="AJ65:AU65"/>
    <mergeCell ref="AV65:AX65"/>
    <mergeCell ref="AY65:BB65"/>
    <mergeCell ref="BC65:BG65"/>
    <mergeCell ref="BH65:BM65"/>
    <mergeCell ref="CO65:CT65"/>
    <mergeCell ref="C64:N64"/>
    <mergeCell ref="O64:Q64"/>
    <mergeCell ref="R64:U64"/>
    <mergeCell ref="V64:Z64"/>
    <mergeCell ref="AA64:AF64"/>
    <mergeCell ref="AJ64:AU64"/>
    <mergeCell ref="AV64:AX64"/>
    <mergeCell ref="AY64:BB64"/>
    <mergeCell ref="BC64:BG64"/>
    <mergeCell ref="BC61:BG61"/>
    <mergeCell ref="BH61:BM61"/>
    <mergeCell ref="BQ61:CB61"/>
    <mergeCell ref="CC61:CE61"/>
    <mergeCell ref="CF61:CI61"/>
    <mergeCell ref="BC62:BG62"/>
    <mergeCell ref="BH62:BM62"/>
    <mergeCell ref="CO62:CT62"/>
    <mergeCell ref="C63:N63"/>
    <mergeCell ref="O63:Q63"/>
    <mergeCell ref="R63:U63"/>
    <mergeCell ref="V63:Z63"/>
    <mergeCell ref="AA63:AF63"/>
    <mergeCell ref="AJ63:AU63"/>
    <mergeCell ref="AV63:AX63"/>
    <mergeCell ref="AY63:BB63"/>
    <mergeCell ref="BC63:BG63"/>
    <mergeCell ref="BH63:BM63"/>
    <mergeCell ref="CO63:CT63"/>
    <mergeCell ref="C62:N62"/>
    <mergeCell ref="O62:Q62"/>
    <mergeCell ref="R62:U62"/>
    <mergeCell ref="V62:Z62"/>
    <mergeCell ref="AA62:AF62"/>
    <mergeCell ref="AJ62:AU62"/>
    <mergeCell ref="AV62:AX62"/>
    <mergeCell ref="AY62:BB62"/>
    <mergeCell ref="AY61:BB61"/>
    <mergeCell ref="CF60:CI60"/>
    <mergeCell ref="CJ60:CN60"/>
    <mergeCell ref="CO60:CT60"/>
    <mergeCell ref="C61:N61"/>
    <mergeCell ref="O61:Q61"/>
    <mergeCell ref="R61:U61"/>
    <mergeCell ref="V61:Z61"/>
    <mergeCell ref="AA61:AF61"/>
    <mergeCell ref="AJ61:AU61"/>
    <mergeCell ref="AV61:AX61"/>
    <mergeCell ref="AV60:AX60"/>
    <mergeCell ref="AY60:BB60"/>
    <mergeCell ref="BC60:BG60"/>
    <mergeCell ref="BH60:BM60"/>
    <mergeCell ref="BQ60:CB60"/>
    <mergeCell ref="CC60:CE60"/>
    <mergeCell ref="C60:N60"/>
    <mergeCell ref="O60:Q60"/>
    <mergeCell ref="R60:U60"/>
    <mergeCell ref="V60:Z60"/>
    <mergeCell ref="AA60:AF60"/>
    <mergeCell ref="AJ60:AU60"/>
    <mergeCell ref="CJ61:CN61"/>
    <mergeCell ref="CO61:CT61"/>
    <mergeCell ref="BQ51:CB51"/>
    <mergeCell ref="CC51:CE51"/>
    <mergeCell ref="CF51:CI51"/>
    <mergeCell ref="CJ51:CN51"/>
    <mergeCell ref="CO51:CT51"/>
    <mergeCell ref="CO50:CT50"/>
    <mergeCell ref="C51:N51"/>
    <mergeCell ref="O51:Q51"/>
    <mergeCell ref="R51:U51"/>
    <mergeCell ref="V51:Z51"/>
    <mergeCell ref="AA51:AF51"/>
    <mergeCell ref="AJ51:AU51"/>
    <mergeCell ref="AV51:AX51"/>
    <mergeCell ref="AY51:BB51"/>
    <mergeCell ref="BC51:BG51"/>
    <mergeCell ref="BC50:BG50"/>
    <mergeCell ref="BH50:BM50"/>
    <mergeCell ref="BQ50:CB50"/>
    <mergeCell ref="CC50:CE50"/>
    <mergeCell ref="CF50:CI50"/>
    <mergeCell ref="CJ50:CN50"/>
    <mergeCell ref="C50:N50"/>
    <mergeCell ref="O50:Q50"/>
    <mergeCell ref="R50:U50"/>
    <mergeCell ref="V50:Z50"/>
    <mergeCell ref="AA50:AF50"/>
    <mergeCell ref="AJ50:AU50"/>
    <mergeCell ref="AV50:AX50"/>
    <mergeCell ref="AY50:BB50"/>
    <mergeCell ref="BH51:BM51"/>
    <mergeCell ref="D41:AF41"/>
    <mergeCell ref="AK41:BM41"/>
    <mergeCell ref="BR41:CT41"/>
    <mergeCell ref="F42:M42"/>
    <mergeCell ref="N42:Q42"/>
    <mergeCell ref="R42:AF42"/>
    <mergeCell ref="AM42:AT42"/>
    <mergeCell ref="AU42:AX42"/>
    <mergeCell ref="AY42:BM42"/>
    <mergeCell ref="BT42:CA42"/>
    <mergeCell ref="CB42:CE42"/>
    <mergeCell ref="CF42:CT42"/>
    <mergeCell ref="B40:D40"/>
    <mergeCell ref="E40:AF40"/>
    <mergeCell ref="AI40:AK40"/>
    <mergeCell ref="AL40:BM40"/>
    <mergeCell ref="BP40:BR40"/>
    <mergeCell ref="BS40:CT40"/>
    <mergeCell ref="CJ37:CK37"/>
    <mergeCell ref="I38:AF38"/>
    <mergeCell ref="AP38:BM38"/>
    <mergeCell ref="BX38:CT38"/>
    <mergeCell ref="B39:E39"/>
    <mergeCell ref="F39:AF39"/>
    <mergeCell ref="AI39:AL39"/>
    <mergeCell ref="AM39:BM39"/>
    <mergeCell ref="BP39:BS39"/>
    <mergeCell ref="BT39:CT39"/>
    <mergeCell ref="CM35:CN35"/>
    <mergeCell ref="CO35:CT35"/>
    <mergeCell ref="H36:V36"/>
    <mergeCell ref="Y36:Z36"/>
    <mergeCell ref="AA36:AF36"/>
    <mergeCell ref="I37:J37"/>
    <mergeCell ref="R37:T37"/>
    <mergeCell ref="Y37:Z37"/>
    <mergeCell ref="AA37:AF37"/>
    <mergeCell ref="BC37:BD37"/>
    <mergeCell ref="H35:V35"/>
    <mergeCell ref="Y35:Z35"/>
    <mergeCell ref="AA35:AF35"/>
    <mergeCell ref="AP35:AQ35"/>
    <mergeCell ref="AY35:BA35"/>
    <mergeCell ref="BF35:BG35"/>
    <mergeCell ref="BH35:BM35"/>
    <mergeCell ref="BW35:BX35"/>
    <mergeCell ref="CF35:CH35"/>
    <mergeCell ref="B33:K33"/>
    <mergeCell ref="U33:AF33"/>
    <mergeCell ref="AO33:BC33"/>
    <mergeCell ref="BF33:BG33"/>
    <mergeCell ref="BH33:BM33"/>
    <mergeCell ref="BV33:CJ33"/>
    <mergeCell ref="CM33:CN33"/>
    <mergeCell ref="CO33:CT33"/>
    <mergeCell ref="CO34:CT34"/>
    <mergeCell ref="B34:K34"/>
    <mergeCell ref="AO34:BC34"/>
    <mergeCell ref="BF34:BG34"/>
    <mergeCell ref="BH34:BM34"/>
    <mergeCell ref="BV34:CJ34"/>
    <mergeCell ref="CM34:CN34"/>
    <mergeCell ref="BP31:BQ31"/>
    <mergeCell ref="BR31:CH31"/>
    <mergeCell ref="CI31:CT31"/>
    <mergeCell ref="B32:C32"/>
    <mergeCell ref="D32:T32"/>
    <mergeCell ref="U32:AF32"/>
    <mergeCell ref="AI32:AJ32"/>
    <mergeCell ref="AK32:BA32"/>
    <mergeCell ref="BB32:BM32"/>
    <mergeCell ref="BP32:BQ32"/>
    <mergeCell ref="B31:C31"/>
    <mergeCell ref="D31:T31"/>
    <mergeCell ref="U31:AF31"/>
    <mergeCell ref="AI31:AJ31"/>
    <mergeCell ref="AK31:BA31"/>
    <mergeCell ref="BB31:BM31"/>
    <mergeCell ref="BR32:CH32"/>
    <mergeCell ref="CI32:CT32"/>
  </mergeCells>
  <pageMargins left="0" right="0" top="0.3" bottom="0.2" header="0.2" footer="0.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dungle ba</cp:lastModifiedBy>
  <dcterms:created xsi:type="dcterms:W3CDTF">2019-07-04T04:48:00Z</dcterms:created>
  <dcterms:modified xsi:type="dcterms:W3CDTF">2019-07-31T02:58:08Z</dcterms:modified>
</cp:coreProperties>
</file>